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BAA2757-2C9F-4514-BBBE-61C394948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لپ تاپ تکی" sheetId="10" r:id="rId1"/>
    <sheet name="لپ تاپ همکاری" sheetId="11" r:id="rId2"/>
    <sheet name="شارژر لپ تاب" sheetId="9" r:id="rId3"/>
    <sheet name="باتری لپ تاب" sheetId="5" r:id="rId4"/>
    <sheet name="ال ای دی" sheetId="4" r:id="rId5"/>
    <sheet name="رم" sheetId="7" r:id="rId6"/>
    <sheet name="هارد" sheetId="1" r:id="rId7"/>
    <sheet name="شارژر موبایل" sheetId="3" r:id="rId8"/>
    <sheet name="کیبورد و موس" sheetId="2" r:id="rId9"/>
    <sheet name="ییی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0" l="1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3" i="10"/>
  <c r="B13" i="4" l="1"/>
  <c r="C13" i="4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" i="11"/>
  <c r="H5" i="4"/>
  <c r="H6" i="4"/>
  <c r="H7" i="4"/>
  <c r="H8" i="4"/>
  <c r="H9" i="4"/>
  <c r="H10" i="4"/>
  <c r="C10" i="4" s="1"/>
  <c r="H11" i="4"/>
  <c r="H12" i="4"/>
  <c r="C12" i="4" s="1"/>
  <c r="H4" i="4"/>
  <c r="C4" i="4" s="1"/>
  <c r="G5" i="4"/>
  <c r="G6" i="4"/>
  <c r="B6" i="4" s="1"/>
  <c r="G7" i="4"/>
  <c r="G8" i="4"/>
  <c r="G9" i="4"/>
  <c r="G10" i="4"/>
  <c r="B10" i="4" s="1"/>
  <c r="G11" i="4"/>
  <c r="G12" i="4"/>
  <c r="B12" i="4" s="1"/>
  <c r="G4" i="4"/>
  <c r="C11" i="4"/>
  <c r="B7" i="4"/>
  <c r="B4" i="4"/>
  <c r="C5" i="4"/>
  <c r="C6" i="4"/>
  <c r="C9" i="4"/>
  <c r="C7" i="4"/>
  <c r="C8" i="4"/>
  <c r="B5" i="4"/>
  <c r="B8" i="4"/>
  <c r="B9" i="4"/>
  <c r="B11" i="4"/>
  <c r="C5" i="9"/>
  <c r="D4" i="9"/>
  <c r="C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12" i="9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C4" i="5"/>
  <c r="B4" i="5"/>
  <c r="C6" i="9"/>
  <c r="C7" i="9"/>
  <c r="C8" i="9"/>
  <c r="C9" i="9"/>
  <c r="C10" i="9"/>
  <c r="C11" i="9"/>
  <c r="G31" i="5"/>
  <c r="H31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B5" i="2"/>
  <c r="B4" i="2"/>
  <c r="C5" i="2"/>
  <c r="C4" i="2"/>
  <c r="E5" i="2"/>
  <c r="E4" i="2"/>
  <c r="B5" i="3"/>
  <c r="B6" i="3"/>
  <c r="B7" i="3"/>
  <c r="B4" i="3"/>
  <c r="C5" i="3"/>
  <c r="C6" i="3"/>
  <c r="C7" i="3"/>
  <c r="C4" i="3"/>
  <c r="B5" i="7"/>
  <c r="B4" i="7"/>
  <c r="E5" i="7"/>
  <c r="E4" i="7"/>
  <c r="E12" i="1"/>
  <c r="C12" i="1" s="1"/>
  <c r="B12" i="1" s="1"/>
  <c r="E11" i="1"/>
  <c r="C11" i="1" s="1"/>
  <c r="B11" i="1" s="1"/>
  <c r="E10" i="1"/>
  <c r="C10" i="1" s="1"/>
  <c r="B10" i="1" s="1"/>
  <c r="E9" i="1"/>
  <c r="C9" i="1" s="1"/>
  <c r="B9" i="1" s="1"/>
  <c r="E8" i="1"/>
  <c r="C8" i="1" s="1"/>
  <c r="B8" i="1" s="1"/>
  <c r="E7" i="1"/>
  <c r="C7" i="1" s="1"/>
  <c r="B7" i="1" s="1"/>
  <c r="E6" i="1"/>
  <c r="C6" i="1" s="1"/>
  <c r="B6" i="1" s="1"/>
  <c r="E5" i="1"/>
  <c r="C5" i="1" s="1"/>
  <c r="B5" i="1" s="1"/>
  <c r="E4" i="1"/>
  <c r="C4" i="1" s="1"/>
  <c r="B4" i="1" s="1"/>
  <c r="E7" i="3"/>
  <c r="E6" i="3"/>
  <c r="E5" i="3"/>
  <c r="E4" i="3"/>
  <c r="E5" i="4"/>
  <c r="E6" i="4"/>
  <c r="E7" i="4"/>
  <c r="E8" i="4"/>
  <c r="E9" i="4"/>
  <c r="E10" i="4"/>
  <c r="E11" i="4"/>
  <c r="E12" i="4"/>
  <c r="E4" i="4" l="1"/>
</calcChain>
</file>

<file path=xl/sharedStrings.xml><?xml version="1.0" encoding="utf-8"?>
<sst xmlns="http://schemas.openxmlformats.org/spreadsheetml/2006/main" count="387" uniqueCount="229">
  <si>
    <r>
      <rPr>
        <b/>
        <sz val="22"/>
        <color theme="1"/>
        <rFont val="B Koodak"/>
        <charset val="178"/>
      </rPr>
      <t>پی سی نت تکنولوژی</t>
    </r>
    <r>
      <rPr>
        <sz val="22"/>
        <color theme="1"/>
        <rFont val="B Koodak"/>
        <charset val="178"/>
      </rPr>
      <t xml:space="preserve"> </t>
    </r>
    <r>
      <rPr>
        <sz val="14"/>
        <color theme="1"/>
        <rFont val="B Koodak"/>
        <charset val="178"/>
      </rPr>
      <t xml:space="preserve">
سنندج مجتمع تجاری کردستان واحد 185  
09189802300   - 09184138073  سعیدی</t>
    </r>
  </si>
  <si>
    <t xml:space="preserve">لیست </t>
  </si>
  <si>
    <t>مدل</t>
  </si>
  <si>
    <t>قیمت تک</t>
  </si>
  <si>
    <t>قیمت همکار</t>
  </si>
  <si>
    <t>تعداد</t>
  </si>
  <si>
    <t>قیمت خرید تومان</t>
  </si>
  <si>
    <t>قیمت خرید درهم</t>
  </si>
  <si>
    <t>جمع درهم</t>
  </si>
  <si>
    <t>نرخ درهم</t>
  </si>
  <si>
    <t>CABEL 2TAY</t>
  </si>
  <si>
    <t xml:space="preserve"> led 15.6 slim 30pin pich hd</t>
  </si>
  <si>
    <t>led 15.6 slim 30pin pich Fhd</t>
  </si>
  <si>
    <t>led 15.6 slim 40 pin pich hd</t>
  </si>
  <si>
    <t>led 15.6 slim 40 pin  Fhd</t>
  </si>
  <si>
    <t xml:space="preserve">led 15.6 normal 40pin  </t>
  </si>
  <si>
    <t xml:space="preserve">led 14 slim 30pin pich hd </t>
  </si>
  <si>
    <t>Xiaomi 27 w</t>
  </si>
  <si>
    <t>Xiaomi 33 w</t>
  </si>
  <si>
    <t>Xiaomi 67 w</t>
  </si>
  <si>
    <t>Xiaomi 120 w</t>
  </si>
  <si>
    <t xml:space="preserve">Marvo KM409 Gaming </t>
  </si>
  <si>
    <t>665 AED</t>
  </si>
  <si>
    <t>672 AED</t>
  </si>
  <si>
    <t>king spec 128G M2</t>
  </si>
  <si>
    <t>423 AED</t>
  </si>
  <si>
    <t>turbo 128G M2</t>
  </si>
  <si>
    <t>479 AED</t>
  </si>
  <si>
    <t>king spec 256G M2</t>
  </si>
  <si>
    <t>345 AED</t>
  </si>
  <si>
    <t>king spec 512G M2</t>
  </si>
  <si>
    <t>444 AED</t>
  </si>
  <si>
    <t>turbo 512G M2</t>
  </si>
  <si>
    <t>999 AED</t>
  </si>
  <si>
    <t>turbo 128G ssd</t>
  </si>
  <si>
    <t>240 AED</t>
  </si>
  <si>
    <t>turbo 256G ssd</t>
  </si>
  <si>
    <t>620 AED</t>
  </si>
  <si>
    <t>king spec 512G ssd</t>
  </si>
  <si>
    <t>198 AED</t>
  </si>
  <si>
    <t>king spec 1T ssd</t>
  </si>
  <si>
    <t>154 AED</t>
  </si>
  <si>
    <t>king spec 8G DDR4</t>
  </si>
  <si>
    <t>765 AED</t>
  </si>
  <si>
    <t>king spec 4G DDR3</t>
  </si>
  <si>
    <t>228 AED</t>
  </si>
  <si>
    <t>LENOVO G480 Z480 Y480</t>
  </si>
  <si>
    <t>LENOVO G460 G470 V360 V370 V570 Z470</t>
  </si>
  <si>
    <t>لیست شارژر لپ تاب</t>
  </si>
  <si>
    <t>لیست باتری  لپ تاب</t>
  </si>
  <si>
    <t>لیست ال ای دی لپ تاب</t>
  </si>
  <si>
    <t>لیست هارد دیسک</t>
  </si>
  <si>
    <t>لیست رم</t>
  </si>
  <si>
    <t>لیست شارژر موبایل</t>
  </si>
  <si>
    <t>لیست کیبورد و موس</t>
  </si>
  <si>
    <t>lenovo 20V-2.25A  45W  Usb</t>
  </si>
  <si>
    <t>Hp 19.5V - 3.33A  65W NORMAL</t>
  </si>
  <si>
    <t>lenovo 20V-4.5A 90W USB</t>
  </si>
  <si>
    <t>Samsung 19V-4.74A 90W SIZE 5.5*3.0</t>
  </si>
  <si>
    <t>lenovo 20V-3.25A 65W USB ORG</t>
  </si>
  <si>
    <t>lenovo 20V-3.25A 65W USB High quality</t>
  </si>
  <si>
    <t>CABEL 3TAY ORG</t>
  </si>
  <si>
    <t>CABLE 3TAY HIGHCOPY</t>
  </si>
  <si>
    <t>Dell 20V-3.25A 65W Type C</t>
  </si>
  <si>
    <t>Hp 20V-3.25A 65W Type C</t>
  </si>
  <si>
    <t>Asus 20V-2.25A 45W  type C</t>
  </si>
  <si>
    <t>lenovo 20V-3.25A 65W Type C</t>
  </si>
  <si>
    <t>Asus 19V-3.42A 65W</t>
  </si>
  <si>
    <t>lenovo 20V--3.25A 65W Roundpin</t>
  </si>
  <si>
    <t>Dell 19.5V-6.7A 130W NORMAL</t>
  </si>
  <si>
    <t>Hp 19.5V-4.62A 90W NORMAL</t>
  </si>
  <si>
    <t>Dell 19.5V-4.62A 90W NORMAL</t>
  </si>
  <si>
    <t>Marvo KW516 Gaming WIRLESS</t>
  </si>
  <si>
    <t>قیمت شهر باتری</t>
  </si>
  <si>
    <t>قیمت افق</t>
  </si>
  <si>
    <t>DELL N4010. N5010 .5110</t>
  </si>
  <si>
    <t>DELL E6420 6360b</t>
  </si>
  <si>
    <t>35+9</t>
  </si>
  <si>
    <t>lenovo 20V--2.25A 45W aedia pad</t>
  </si>
  <si>
    <t>Dell 19.5V - 9.23A 180W Normal</t>
  </si>
  <si>
    <t xml:space="preserve">Acer 19V--7.1A 135W </t>
  </si>
  <si>
    <t>Dell 19.5V-4.62A 90W GLOSY</t>
  </si>
  <si>
    <t>DELL Precision 5510 ORG</t>
  </si>
  <si>
    <t>Hp 650 g3</t>
  </si>
  <si>
    <t>DELL 7440 ORG</t>
  </si>
  <si>
    <t>DELL Latitude E6400 E6500 E6410 E6510</t>
  </si>
  <si>
    <t>HP 840 850 G1</t>
  </si>
  <si>
    <t>DELL Precision 5520 5530 5540 ORG</t>
  </si>
  <si>
    <t>DELL Latitude 7280 7380 7480 7490</t>
  </si>
  <si>
    <t>Hp 640 650 G1</t>
  </si>
  <si>
    <t>Dell 19.5V-4.62A 90W XPS</t>
  </si>
  <si>
    <t>hamkai aed</t>
  </si>
  <si>
    <t>taki aed</t>
  </si>
  <si>
    <t>Acer 19V--3.42A 65W normal</t>
  </si>
  <si>
    <t>Acer 19V-3.42A 65W TOSHIBAY</t>
  </si>
  <si>
    <t>Asus 19V-2.37A 45W SMALLPIN</t>
  </si>
  <si>
    <t>Surface 15V-4A---5V-1A  65W</t>
  </si>
  <si>
    <t>Surface 15V-633A---5V-1.5A 102W</t>
  </si>
  <si>
    <t>Surface 15V-8A----5V-1.5A  127W</t>
  </si>
  <si>
    <t>Asus</t>
  </si>
  <si>
    <t>Dell</t>
  </si>
  <si>
    <t>Acer</t>
  </si>
  <si>
    <t>Hp</t>
  </si>
  <si>
    <t>Toshiba 19V-4.74A 90W</t>
  </si>
  <si>
    <t>Toshiba</t>
  </si>
  <si>
    <t xml:space="preserve">Hp </t>
  </si>
  <si>
    <t>Surface</t>
  </si>
  <si>
    <t>CABEL</t>
  </si>
  <si>
    <t>Samsung</t>
  </si>
  <si>
    <t>Sony</t>
  </si>
  <si>
    <t>Sony 19.5V--3.9A 65W</t>
  </si>
  <si>
    <t>Lenovo</t>
  </si>
  <si>
    <t>Dell 19.5V-3.34A 65W NORMAL</t>
  </si>
  <si>
    <t>Dell 19.5V-3.34A 65W XPS</t>
  </si>
  <si>
    <t>Dell 19.5A-4.62V 90W NORMAL Fake New</t>
  </si>
  <si>
    <t>Asus 19V-2.1A 33W XPS</t>
  </si>
  <si>
    <t>Asus 19V-3.42A 65W SMALL PIN</t>
  </si>
  <si>
    <t>Asus 19V-3.42 65W TOSHIBAY</t>
  </si>
  <si>
    <t>Hp 19.5V - 2.31A  45W Bluepin</t>
  </si>
  <si>
    <t>Hp 19.5V-3.33A 65W Bluepin</t>
  </si>
  <si>
    <t>Hp 19V-4.74A 90W BLUEPIN</t>
  </si>
  <si>
    <t>Hp 19V-7.1A 135W NORMAL</t>
  </si>
  <si>
    <t>Hp 19V-7.1A 135W BLUE PIN</t>
  </si>
  <si>
    <t>Hp 19.5V - 7.69A 150W NORMAL</t>
  </si>
  <si>
    <t>Hp 19V - 9.5A 180W Normal</t>
  </si>
  <si>
    <t>Acer 19V.2.37A 45W SMALLPIN</t>
  </si>
  <si>
    <t>Acer 19V-3.42A 65W SMALLPIN</t>
  </si>
  <si>
    <t>Surface 15V-2.58A---5V-1A 44W</t>
  </si>
  <si>
    <t>برند</t>
  </si>
  <si>
    <t>Hamkar AED</t>
  </si>
  <si>
    <t>Tak AED</t>
  </si>
  <si>
    <t>LENOVO 320-15</t>
  </si>
  <si>
    <t>Toshiba 19V-3.42 65W</t>
  </si>
  <si>
    <t>date update site</t>
  </si>
  <si>
    <t xml:space="preserve">نرخ درهم </t>
  </si>
  <si>
    <t>hamkar aed</t>
  </si>
  <si>
    <t>led 15.6 slim 30pin hd Frameless</t>
  </si>
  <si>
    <t>led 14 slim 30pin  hd  Frameless</t>
  </si>
  <si>
    <t>led 14 normal 40pin used</t>
  </si>
  <si>
    <t>مشخصات</t>
  </si>
  <si>
    <t xml:space="preserve">قیمت تکی درهمی </t>
  </si>
  <si>
    <t xml:space="preserve">قیمت تکی تومانی </t>
  </si>
  <si>
    <t xml:space="preserve">Hp 450 g2    </t>
  </si>
  <si>
    <t>i5/4th / 8 / 256 Ssd / Intel</t>
  </si>
  <si>
    <t xml:space="preserve">Hp Pavilion 15   </t>
  </si>
  <si>
    <t>i5/4th/ 8 / 256 Ssd/ Intel</t>
  </si>
  <si>
    <t xml:space="preserve">Hp 650 g1    </t>
  </si>
  <si>
    <t xml:space="preserve">Hp 850 g1    </t>
  </si>
  <si>
    <t>i5/4th / 8 / 256 Ssd / intel</t>
  </si>
  <si>
    <t xml:space="preserve">Hp zbook 15 g2  </t>
  </si>
  <si>
    <t>i7/4th / 8 / 256 Ssd / 2gb k1100m</t>
  </si>
  <si>
    <t xml:space="preserve">Hp zbook 14 g2   </t>
  </si>
  <si>
    <t>i7/4th / 8 / 256 Ssd / Intel/ 2 Gb R7M260</t>
  </si>
  <si>
    <t xml:space="preserve">Hp 850  g1    </t>
  </si>
  <si>
    <t>i7/4th / 8 / 256 Ssd / Intel</t>
  </si>
  <si>
    <t>i3/5th / 256 Ssd/ Intel Irish</t>
  </si>
  <si>
    <t xml:space="preserve">Hp 850 g2   </t>
  </si>
  <si>
    <t>i5/5th / 8 / 256 Ssd / Intel</t>
  </si>
  <si>
    <t xml:space="preserve">Hp zbook 820 g2  </t>
  </si>
  <si>
    <t>i7/5th / 8 / 256 Ssd / Intel</t>
  </si>
  <si>
    <t xml:space="preserve">Hp 850 g2     </t>
  </si>
  <si>
    <t xml:space="preserve">Hp zbook 14 g3  </t>
  </si>
  <si>
    <t>i7/5th / 8 / 256 Ssd / Intel/2 gb Amd</t>
  </si>
  <si>
    <t xml:space="preserve">Hp 650 g2    </t>
  </si>
  <si>
    <t>i5/6th / 8 / 256 Ssd / Intel</t>
  </si>
  <si>
    <t xml:space="preserve">Hp zbook 15 g3   </t>
  </si>
  <si>
    <t>i7/6th / 8 / 256 Ssd / Intel/ 2 Gb Rx350</t>
  </si>
  <si>
    <t xml:space="preserve">Hp 650 g3    </t>
  </si>
  <si>
    <t>i5/7th / 8 / 256 Ssd / Intel</t>
  </si>
  <si>
    <t xml:space="preserve">lenovo v130    </t>
  </si>
  <si>
    <t xml:space="preserve">Hp 250 g6   </t>
  </si>
  <si>
    <t>i5/7th / 8 / 256 Ssd / Intel 2gb</t>
  </si>
  <si>
    <t xml:space="preserve">Fujitsu Lifbook U747   </t>
  </si>
  <si>
    <t>i5/7th / 8 / 256 Ssd/ Intel</t>
  </si>
  <si>
    <t xml:space="preserve">Dell vestro 5568    </t>
  </si>
  <si>
    <t xml:space="preserve">Acer TravelMate p259    </t>
  </si>
  <si>
    <t>i7/7th / 8 / 256 Ssd/ Intel</t>
  </si>
  <si>
    <t>i5/8th / 8 / 256 Ssd/ Intel</t>
  </si>
  <si>
    <t xml:space="preserve">Hp 650 g4   </t>
  </si>
  <si>
    <t>i5/8th / 8 / 256 Ssd / Intel</t>
  </si>
  <si>
    <t xml:space="preserve">Hp 840 g6  </t>
  </si>
  <si>
    <t xml:space="preserve">Hp zbook 15 g5   </t>
  </si>
  <si>
    <t>i7/8th / 16 / 512 Ssd / 4 gb p600</t>
  </si>
  <si>
    <t xml:space="preserve">Hp 840 g7   </t>
  </si>
  <si>
    <t>i5/10th / 8 / 256  Ssd / Intel</t>
  </si>
  <si>
    <t xml:space="preserve">Dell 3510 Latitude   </t>
  </si>
  <si>
    <t>i5/10th / 8 / 256 Ssd / Intel</t>
  </si>
  <si>
    <t xml:space="preserve">Dell Vostro 5590    </t>
  </si>
  <si>
    <t xml:space="preserve">Lenovo 20SM    </t>
  </si>
  <si>
    <t xml:space="preserve">Dell Latitude 5511    </t>
  </si>
  <si>
    <t>i7/10850H / 16 / 256 Ssd / 2GB Mx150</t>
  </si>
  <si>
    <t xml:space="preserve">Hp zbook firfly 14 g2    </t>
  </si>
  <si>
    <t xml:space="preserve">Dell Inspirion 3515    </t>
  </si>
  <si>
    <t>Ryzen 5-3450u / 8 / 256 Ssd / 2gb</t>
  </si>
  <si>
    <t xml:space="preserve">Dell inspiron 14   </t>
  </si>
  <si>
    <t>Ryzen 7-5700u / 16 / 512 Ssd / Intel</t>
  </si>
  <si>
    <t xml:space="preserve">Dell vestro 3510    </t>
  </si>
  <si>
    <t>i5/11th / 8 / 256 Ssd/ Intel</t>
  </si>
  <si>
    <t xml:space="preserve">قیمت همکاری درهمی </t>
  </si>
  <si>
    <t xml:space="preserve">قیمت همکاری تومانی </t>
  </si>
  <si>
    <t>1403/12/06</t>
  </si>
  <si>
    <r>
      <rPr>
        <b/>
        <sz val="26"/>
        <color rgb="FFC00000"/>
        <rFont val="Bookman Old Style"/>
        <family val="1"/>
      </rPr>
      <t>LOOP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rgb="FF002060"/>
        <rFont val="B Koodak"/>
        <charset val="178"/>
      </rPr>
      <t>لپ تاپ لووپ(پی سی نت تکنولوژی)</t>
    </r>
    <r>
      <rPr>
        <sz val="22"/>
        <color theme="1"/>
        <rFont val="B Koodak"/>
        <charset val="178"/>
      </rPr>
      <t xml:space="preserve">
</t>
    </r>
    <r>
      <rPr>
        <sz val="16"/>
        <color theme="1"/>
        <rFont val="Calibri"/>
        <family val="2"/>
        <scheme val="minor"/>
      </rPr>
      <t xml:space="preserve">سنندج مجتمع تجاری کردستان واحد 185
</t>
    </r>
    <r>
      <rPr>
        <sz val="20"/>
        <color theme="1"/>
        <rFont val="Calibri"/>
        <family val="2"/>
        <scheme val="minor"/>
      </rPr>
      <t>09189802300-09057690763</t>
    </r>
  </si>
  <si>
    <r>
      <rPr>
        <b/>
        <sz val="26"/>
        <color rgb="FFC00000"/>
        <rFont val="Bookman Old Style"/>
        <family val="1"/>
      </rPr>
      <t>LOOP</t>
    </r>
    <r>
      <rPr>
        <sz val="22"/>
        <color theme="1"/>
        <rFont val="Calibri"/>
        <family val="2"/>
        <scheme val="minor"/>
      </rPr>
      <t xml:space="preserve">
</t>
    </r>
    <r>
      <rPr>
        <b/>
        <sz val="22"/>
        <color theme="8" tint="-0.499984740745262"/>
        <rFont val="B Koodak"/>
        <charset val="178"/>
      </rPr>
      <t>لپ تاپ لووپ(پی سی نت تکنولوژی)</t>
    </r>
    <r>
      <rPr>
        <sz val="22"/>
        <color theme="1"/>
        <rFont val="Calibri"/>
        <family val="2"/>
        <scheme val="minor"/>
      </rPr>
      <t xml:space="preserve">
</t>
    </r>
    <r>
      <rPr>
        <sz val="16"/>
        <color theme="1"/>
        <rFont val="Calibri"/>
        <family val="2"/>
        <scheme val="minor"/>
      </rPr>
      <t xml:space="preserve">سنندج مجتمع تجاری کردستان واحد 185
</t>
    </r>
    <r>
      <rPr>
        <sz val="20"/>
        <color theme="1"/>
        <rFont val="Calibri"/>
        <family val="2"/>
        <scheme val="minor"/>
      </rPr>
      <t>09189802300</t>
    </r>
    <r>
      <rPr>
        <sz val="18"/>
        <color theme="1"/>
        <rFont val="Calibri"/>
        <family val="2"/>
        <scheme val="minor"/>
      </rPr>
      <t>-</t>
    </r>
    <r>
      <rPr>
        <sz val="20"/>
        <color theme="1"/>
        <rFont val="Calibri"/>
        <family val="2"/>
        <scheme val="minor"/>
      </rPr>
      <t>09057690763</t>
    </r>
  </si>
  <si>
    <t>i7/5th / 8 / 256 Ssd/ Intel/2g R7 m260</t>
  </si>
  <si>
    <t>i7/10th / 16 / 256 Ssd / 4gb p520</t>
  </si>
  <si>
    <t>i7/5th / 8 / 256 Ssd/ Intel/2gb amd</t>
  </si>
  <si>
    <t>HP ZBOOK 15 G3 G4/VV09XL</t>
  </si>
  <si>
    <t>HP Elite X2/JI04XL</t>
  </si>
  <si>
    <t>SURFACE PRO 5 /G3HTA038H</t>
  </si>
  <si>
    <t>Dell 5570 5580 3510 /6MT4T</t>
  </si>
  <si>
    <t>HP 4430S /PR06</t>
  </si>
  <si>
    <t>DELL 7390 /K5XWW</t>
  </si>
  <si>
    <t>DELL INS 1525 /GP952</t>
  </si>
  <si>
    <t xml:space="preserve">LENOVO THINK PAD B50 B70 </t>
  </si>
  <si>
    <t>LENOVO T460S big /SB10F46461</t>
  </si>
  <si>
    <t>LENOVO T460S small /sb10f46474</t>
  </si>
  <si>
    <t>HP 840 850 G2 /CM03XL</t>
  </si>
  <si>
    <t>HP Battery 850 G3 /CS03XL</t>
  </si>
  <si>
    <t>HP  G62 G72 / CQ42</t>
  </si>
  <si>
    <t>HP zbook 15 /AR08XL</t>
  </si>
  <si>
    <t>HP 640 645 650 655 G2 /CI03XL</t>
  </si>
  <si>
    <t>led 14 slim 40pin used</t>
  </si>
  <si>
    <t xml:space="preserve">Hp zbook 840 g2  </t>
  </si>
  <si>
    <t xml:space="preserve">Hp zbook firfly 14 g7 </t>
  </si>
  <si>
    <t>surface pro5</t>
  </si>
  <si>
    <t>toshiba x40</t>
  </si>
  <si>
    <t>toshiba x20-w x360</t>
  </si>
  <si>
    <t>i5/7th/8/256/intel</t>
  </si>
  <si>
    <t>surface pro3 notouch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</si>
</sst>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B Koodak"/>
      <charset val="178"/>
    </font>
    <font>
      <b/>
      <sz val="22"/>
      <color theme="1"/>
      <name val="B Koodak"/>
      <charset val="178"/>
    </font>
    <font>
      <sz val="22"/>
      <color theme="1"/>
      <name val="B Koodak"/>
      <charset val="178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b/>
      <sz val="26"/>
      <color rgb="FFC00000"/>
      <name val="Bookman Old Style"/>
      <family val="1"/>
    </font>
    <font>
      <sz val="18"/>
      <color theme="1"/>
      <name val="Calibri"/>
      <family val="1"/>
      <scheme val="minor"/>
    </font>
    <font>
      <sz val="14"/>
      <name val="Calibri"/>
      <family val="2"/>
      <charset val="178"/>
      <scheme val="minor"/>
    </font>
    <font>
      <b/>
      <sz val="22"/>
      <color rgb="FF002060"/>
      <name val="B Koodak"/>
      <charset val="178"/>
    </font>
    <font>
      <sz val="14"/>
      <color theme="8" tint="-0.499984740745262"/>
      <name val="Calibri"/>
      <family val="2"/>
      <charset val="178"/>
      <scheme val="minor"/>
    </font>
    <font>
      <b/>
      <sz val="22"/>
      <color theme="8" tint="-0.499984740745262"/>
      <name val="B Koodak"/>
      <charset val="178"/>
    </font>
    <font>
      <sz val="24"/>
      <color theme="8" tint="-0.499984740745262"/>
      <name val="B Koodak"/>
      <charset val="178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top"/>
    </xf>
    <xf numFmtId="3" fontId="0" fillId="0" borderId="6" xfId="0" applyNumberFormat="1" applyBorder="1" applyAlignment="1">
      <alignment horizontal="center" vertical="top"/>
    </xf>
    <xf numFmtId="0" fontId="0" fillId="0" borderId="6" xfId="0" applyBorder="1" applyAlignment="1">
      <alignment horizontal="left" indent="2"/>
    </xf>
    <xf numFmtId="3" fontId="0" fillId="0" borderId="0" xfId="0" applyNumberFormat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4" fillId="5" borderId="0" xfId="0" applyFont="1" applyFill="1" applyAlignment="1">
      <alignment horizontal="center" vertical="center"/>
    </xf>
    <xf numFmtId="0" fontId="0" fillId="0" borderId="6" xfId="0" applyFill="1" applyBorder="1"/>
    <xf numFmtId="3" fontId="0" fillId="0" borderId="6" xfId="0" applyNumberFormat="1" applyFill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/>
    </xf>
    <xf numFmtId="0" fontId="0" fillId="0" borderId="0" xfId="0" applyFill="1"/>
    <xf numFmtId="3" fontId="0" fillId="0" borderId="6" xfId="0" applyNumberFormat="1" applyFill="1" applyBorder="1"/>
    <xf numFmtId="0" fontId="0" fillId="0" borderId="6" xfId="0" applyFill="1" applyBorder="1" applyAlignment="1">
      <alignment horizontal="center"/>
    </xf>
    <xf numFmtId="3" fontId="0" fillId="0" borderId="6" xfId="0" applyNumberFormat="1" applyFill="1" applyBorder="1" applyAlignment="1">
      <alignment horizontal="right"/>
    </xf>
    <xf numFmtId="0" fontId="6" fillId="0" borderId="6" xfId="0" applyFont="1" applyFill="1" applyBorder="1" applyAlignment="1"/>
    <xf numFmtId="0" fontId="0" fillId="0" borderId="7" xfId="0" applyFill="1" applyBorder="1"/>
    <xf numFmtId="0" fontId="12" fillId="0" borderId="6" xfId="0" applyFont="1" applyBorder="1"/>
    <xf numFmtId="0" fontId="0" fillId="5" borderId="0" xfId="0" applyFill="1" applyAlignment="1"/>
    <xf numFmtId="0" fontId="12" fillId="0" borderId="6" xfId="0" applyFont="1" applyBorder="1" applyAlignment="1">
      <alignment horizontal="center"/>
    </xf>
    <xf numFmtId="0" fontId="16" fillId="7" borderId="8" xfId="0" applyFont="1" applyFill="1" applyBorder="1" applyAlignment="1">
      <alignment horizontal="center" vertical="center"/>
    </xf>
    <xf numFmtId="0" fontId="12" fillId="0" borderId="9" xfId="0" applyFont="1" applyBorder="1"/>
    <xf numFmtId="0" fontId="12" fillId="0" borderId="10" xfId="0" applyFont="1" applyBorder="1"/>
    <xf numFmtId="0" fontId="18" fillId="7" borderId="11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11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left" indent="2"/>
    </xf>
    <xf numFmtId="3" fontId="5" fillId="0" borderId="6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indent="2"/>
    </xf>
    <xf numFmtId="3" fontId="5" fillId="0" borderId="14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5" fillId="6" borderId="6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/>
    </xf>
    <xf numFmtId="0" fontId="15" fillId="6" borderId="10" xfId="0" applyFont="1" applyFill="1" applyBorder="1" applyAlignment="1">
      <alignment horizontal="center" vertical="top" wrapText="1"/>
    </xf>
    <xf numFmtId="0" fontId="9" fillId="6" borderId="17" xfId="0" applyFont="1" applyFill="1" applyBorder="1" applyAlignment="1">
      <alignment horizontal="center" vertical="top"/>
    </xf>
    <xf numFmtId="0" fontId="9" fillId="6" borderId="9" xfId="0" applyFont="1" applyFill="1" applyBorder="1" applyAlignment="1">
      <alignment horizontal="center" vertical="top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20" xfId="0" applyFill="1" applyBorder="1" applyAlignment="1">
      <alignment horizontal="center"/>
    </xf>
    <xf numFmtId="0" fontId="20" fillId="7" borderId="18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8" tint="-0.499984740745262"/>
        <name val="Calibri"/>
        <family val="2"/>
        <charset val="178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Rounded MT Bold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Rounded MT Bol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Rounded MT Bol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Rounded MT Bold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178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178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DCE0A0-D25C-4C38-BD34-3CB1B0E42A0A}" name="Table2" displayName="Table2" ref="A2:D25" totalsRowShown="0" headerRowDxfId="9" headerRowBorderDxfId="7" tableBorderDxfId="8" totalsRowBorderDxfId="6">
  <tableColumns count="4">
    <tableColumn id="1" xr3:uid="{232669A9-2116-4899-9135-8EF243CB6282}" name="مدل" dataDxfId="5"/>
    <tableColumn id="2" xr3:uid="{C8C4B8E6-624B-46C0-B922-FAA9AEE26E9A}" name="مشخصات" dataDxfId="4"/>
    <tableColumn id="3" xr3:uid="{24D78C35-6772-4B0B-A12A-99FB72F1F6EB}" name="قیمت تکی درهمی " dataDxfId="3"/>
    <tableColumn id="4" xr3:uid="{3DACF8B2-F4B9-4EF9-93AD-D8ECB234E30F}" name="قیمت تکی تومانی " dataDxfId="2">
      <calculatedColumnFormula>ROUND(C3*26000,-6)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646E1F-91A7-442E-810C-2AF052479B00}" name="Table1" displayName="Table1" ref="A2:D38" totalsRowShown="0" headerRowDxfId="38" dataDxfId="36" headerRowBorderDxfId="37" tableBorderDxfId="35">
  <tableColumns count="4">
    <tableColumn id="1" xr3:uid="{00AD52FD-F1C7-4B2C-9FA2-EA364FE872FE}" name="مدل" dataDxfId="34"/>
    <tableColumn id="2" xr3:uid="{D7E4B930-4BEA-4DA9-8CEE-1D34285E8FC1}" name="مشخصات" dataDxfId="33"/>
    <tableColumn id="3" xr3:uid="{54A8F7AE-76AA-4CA3-B40D-2CE9753EAC39}" name="قیمت همکاری درهمی " dataDxfId="32"/>
    <tableColumn id="4" xr3:uid="{292AC4DB-15E8-42FA-8F44-C45E15516A47}" name="قیمت همکاری تومانی " dataDxfId="3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68896C-E27F-4A12-93AF-E46905FD9F27}" name="Table5" displayName="Table5" ref="A3:D51" totalsRowShown="0" headerRowBorderDxfId="30" tableBorderDxfId="29" totalsRowBorderDxfId="28">
  <tableColumns count="4">
    <tableColumn id="1" xr3:uid="{92452BBC-FCD1-4364-ACE2-DD2A29E92EE3}" name="مدل" dataDxfId="27"/>
    <tableColumn id="2" xr3:uid="{5744376A-574E-4457-B796-1816ECF2AD42}" name="برند" dataDxfId="26"/>
    <tableColumn id="3" xr3:uid="{3FF51073-4126-494D-A0A1-BCB8498A87A9}" name="قیمت تک" dataDxfId="25">
      <calculatedColumnFormula>ROUND((J4*H4),-4)</calculatedColumnFormula>
    </tableColumn>
    <tableColumn id="4" xr3:uid="{1AF365C8-BAF8-459D-9278-7945EDBDBFE4}" name="قیمت همکار" dataDxfId="24">
      <calculatedColumnFormula>ROUND((I4*H4),-4)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E49CF-8B2D-41F7-ADE6-58253C6EFE2F}" name="Table6" displayName="Table6" ref="A3:C31" totalsRowShown="0" headerRowBorderDxfId="23" tableBorderDxfId="22" totalsRowBorderDxfId="21">
  <tableColumns count="3">
    <tableColumn id="1" xr3:uid="{3F50AC45-151D-4A84-8125-235CF1665C63}" name="مدل" dataDxfId="20"/>
    <tableColumn id="2" xr3:uid="{F906EE97-C034-4441-83C4-976E2EBC29B8}" name="قیمت تک" dataDxfId="19">
      <calculatedColumnFormula>G4*J4</calculatedColumnFormula>
    </tableColumn>
    <tableColumn id="3" xr3:uid="{A0FAD7C7-3822-4F95-8B4F-8E618CF935CD}" name="قیمت همکار" dataDxfId="18">
      <calculatedColumnFormula>H4*J4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67A49E1-1814-4E44-A3F1-DC2FF2980673}" name="Table7" displayName="Table7" ref="A3:C13" totalsRowShown="0" headerRowDxfId="17" dataDxfId="15" headerRowBorderDxfId="16" tableBorderDxfId="14" totalsRowBorderDxfId="13">
  <tableColumns count="3">
    <tableColumn id="1" xr3:uid="{6020CE3B-0762-4168-B266-9EB20CD15D9E}" name="مدل" dataDxfId="12"/>
    <tableColumn id="2" xr3:uid="{B3074A5F-D93B-4A9F-988C-D75B089ECE0D}" name="قیمت تک" dataDxfId="11">
      <calculatedColumnFormula>ROUND(G4*I4,-4)</calculatedColumnFormula>
    </tableColumn>
    <tableColumn id="3" xr3:uid="{434648E5-EFE7-4AAE-898D-26EB8D3DEB65}" name="قیمت همکار" dataDxfId="10">
      <calculatedColumnFormula>ROUND(H4*I4,-4)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DCF9-EF8D-4A84-97B7-E80211F2A0E2}">
  <sheetPr>
    <tabColor rgb="FFFF0000"/>
  </sheetPr>
  <dimension ref="A1:E39"/>
  <sheetViews>
    <sheetView rightToLeft="1" tabSelected="1" workbookViewId="0">
      <selection sqref="A1:D25"/>
    </sheetView>
  </sheetViews>
  <sheetFormatPr defaultRowHeight="14.4" x14ac:dyDescent="0.3"/>
  <cols>
    <col min="1" max="1" width="28.33203125" bestFit="1" customWidth="1"/>
    <col min="2" max="2" width="47.5546875" bestFit="1" customWidth="1"/>
    <col min="3" max="3" width="17.6640625" customWidth="1"/>
    <col min="4" max="4" width="17.21875" customWidth="1"/>
    <col min="5" max="5" width="14.21875" bestFit="1" customWidth="1"/>
  </cols>
  <sheetData>
    <row r="1" spans="1:5" ht="129" customHeight="1" x14ac:dyDescent="0.5">
      <c r="A1" s="66" t="s">
        <v>202</v>
      </c>
      <c r="B1" s="67"/>
      <c r="C1" s="67"/>
      <c r="D1" s="67"/>
      <c r="E1" s="25"/>
    </row>
    <row r="2" spans="1:5" ht="18" x14ac:dyDescent="0.3">
      <c r="A2" s="30" t="s">
        <v>2</v>
      </c>
      <c r="B2" s="31" t="s">
        <v>139</v>
      </c>
      <c r="C2" s="31" t="s">
        <v>140</v>
      </c>
      <c r="D2" s="32" t="s">
        <v>141</v>
      </c>
      <c r="E2" s="23" t="s">
        <v>133</v>
      </c>
    </row>
    <row r="3" spans="1:5" ht="18" x14ac:dyDescent="0.35">
      <c r="A3" s="28" t="s">
        <v>146</v>
      </c>
      <c r="B3" s="24" t="s">
        <v>143</v>
      </c>
      <c r="C3" s="65">
        <v>550</v>
      </c>
      <c r="D3" s="29">
        <f>ROUND(C3*26000,-6)</f>
        <v>14000000</v>
      </c>
      <c r="E3" s="18"/>
    </row>
    <row r="4" spans="1:5" ht="18" x14ac:dyDescent="0.35">
      <c r="A4" s="28" t="s">
        <v>228</v>
      </c>
      <c r="B4" s="24" t="s">
        <v>143</v>
      </c>
      <c r="C4" s="65">
        <v>440</v>
      </c>
      <c r="D4" s="29">
        <f t="shared" ref="D4:D25" si="0">ROUND(C4*26000,-6)</f>
        <v>11000000</v>
      </c>
      <c r="E4" s="18"/>
    </row>
    <row r="5" spans="1:5" ht="18" x14ac:dyDescent="0.35">
      <c r="A5" s="28" t="s">
        <v>147</v>
      </c>
      <c r="B5" s="24" t="s">
        <v>148</v>
      </c>
      <c r="C5" s="65">
        <v>550</v>
      </c>
      <c r="D5" s="29">
        <f t="shared" si="0"/>
        <v>14000000</v>
      </c>
      <c r="E5" s="18"/>
    </row>
    <row r="6" spans="1:5" ht="18" x14ac:dyDescent="0.35">
      <c r="A6" s="28" t="s">
        <v>149</v>
      </c>
      <c r="B6" s="24" t="s">
        <v>150</v>
      </c>
      <c r="C6" s="65">
        <v>770</v>
      </c>
      <c r="D6" s="29">
        <f t="shared" si="0"/>
        <v>20000000</v>
      </c>
      <c r="E6" s="18"/>
    </row>
    <row r="7" spans="1:5" ht="18" x14ac:dyDescent="0.35">
      <c r="A7" s="28" t="s">
        <v>151</v>
      </c>
      <c r="B7" s="24" t="s">
        <v>152</v>
      </c>
      <c r="C7" s="65">
        <v>780</v>
      </c>
      <c r="D7" s="29">
        <f t="shared" si="0"/>
        <v>20000000</v>
      </c>
      <c r="E7" s="18"/>
    </row>
    <row r="8" spans="1:5" ht="18" x14ac:dyDescent="0.35">
      <c r="A8" s="28" t="s">
        <v>153</v>
      </c>
      <c r="B8" s="24" t="s">
        <v>154</v>
      </c>
      <c r="C8" s="65">
        <v>630</v>
      </c>
      <c r="D8" s="29">
        <f t="shared" si="0"/>
        <v>16000000</v>
      </c>
      <c r="E8" s="18"/>
    </row>
    <row r="9" spans="1:5" ht="18" x14ac:dyDescent="0.35">
      <c r="A9" s="28" t="s">
        <v>144</v>
      </c>
      <c r="B9" s="24" t="s">
        <v>155</v>
      </c>
      <c r="C9" s="65">
        <v>580</v>
      </c>
      <c r="D9" s="29">
        <f t="shared" si="0"/>
        <v>15000000</v>
      </c>
      <c r="E9" s="18"/>
    </row>
    <row r="10" spans="1:5" ht="18" x14ac:dyDescent="0.35">
      <c r="A10" s="28" t="s">
        <v>156</v>
      </c>
      <c r="B10" s="24" t="s">
        <v>157</v>
      </c>
      <c r="C10" s="65">
        <v>600</v>
      </c>
      <c r="D10" s="29">
        <f t="shared" si="0"/>
        <v>16000000</v>
      </c>
      <c r="E10" s="18"/>
    </row>
    <row r="11" spans="1:5" ht="18" x14ac:dyDescent="0.35">
      <c r="A11" s="28" t="s">
        <v>222</v>
      </c>
      <c r="B11" s="24" t="s">
        <v>159</v>
      </c>
      <c r="C11" s="65">
        <v>720</v>
      </c>
      <c r="D11" s="29">
        <f t="shared" si="0"/>
        <v>19000000</v>
      </c>
      <c r="E11" s="18"/>
    </row>
    <row r="12" spans="1:5" ht="18" x14ac:dyDescent="0.35">
      <c r="A12" s="28" t="s">
        <v>160</v>
      </c>
      <c r="B12" s="24" t="s">
        <v>205</v>
      </c>
      <c r="C12" s="65">
        <v>720</v>
      </c>
      <c r="D12" s="29">
        <f t="shared" si="0"/>
        <v>19000000</v>
      </c>
      <c r="E12" s="18"/>
    </row>
    <row r="13" spans="1:5" ht="18" x14ac:dyDescent="0.35">
      <c r="A13" s="28" t="s">
        <v>165</v>
      </c>
      <c r="B13" s="24" t="s">
        <v>166</v>
      </c>
      <c r="C13" s="65">
        <v>900</v>
      </c>
      <c r="D13" s="29">
        <f t="shared" si="0"/>
        <v>23000000</v>
      </c>
      <c r="E13" s="18"/>
    </row>
    <row r="14" spans="1:5" ht="18" x14ac:dyDescent="0.35">
      <c r="A14" s="28" t="s">
        <v>167</v>
      </c>
      <c r="B14" s="24" t="s">
        <v>168</v>
      </c>
      <c r="C14" s="65">
        <v>700</v>
      </c>
      <c r="D14" s="29">
        <f t="shared" si="0"/>
        <v>18000000</v>
      </c>
      <c r="E14" s="18"/>
    </row>
    <row r="15" spans="1:5" ht="18" x14ac:dyDescent="0.35">
      <c r="A15" s="28" t="s">
        <v>169</v>
      </c>
      <c r="B15" s="24" t="s">
        <v>168</v>
      </c>
      <c r="C15" s="65">
        <v>670</v>
      </c>
      <c r="D15" s="29">
        <f t="shared" si="0"/>
        <v>17000000</v>
      </c>
      <c r="E15" s="18"/>
    </row>
    <row r="16" spans="1:5" ht="18" x14ac:dyDescent="0.35">
      <c r="A16" s="28" t="s">
        <v>172</v>
      </c>
      <c r="B16" s="24" t="s">
        <v>173</v>
      </c>
      <c r="C16" s="65">
        <v>650</v>
      </c>
      <c r="D16" s="29">
        <f t="shared" si="0"/>
        <v>17000000</v>
      </c>
      <c r="E16" s="18"/>
    </row>
    <row r="17" spans="1:5" ht="18" x14ac:dyDescent="0.35">
      <c r="A17" s="28" t="s">
        <v>175</v>
      </c>
      <c r="B17" s="24" t="s">
        <v>173</v>
      </c>
      <c r="C17" s="65">
        <v>670</v>
      </c>
      <c r="D17" s="29">
        <f t="shared" si="0"/>
        <v>17000000</v>
      </c>
      <c r="E17" s="18"/>
    </row>
    <row r="18" spans="1:5" ht="18" x14ac:dyDescent="0.35">
      <c r="A18" s="28" t="s">
        <v>226</v>
      </c>
      <c r="B18" s="24" t="s">
        <v>227</v>
      </c>
      <c r="C18" s="65">
        <v>700</v>
      </c>
      <c r="D18" s="29">
        <f t="shared" si="0"/>
        <v>18000000</v>
      </c>
      <c r="E18" s="18"/>
    </row>
    <row r="19" spans="1:5" ht="18" x14ac:dyDescent="0.35">
      <c r="A19" s="28" t="s">
        <v>225</v>
      </c>
      <c r="B19" s="24" t="s">
        <v>179</v>
      </c>
      <c r="C19" s="65">
        <v>740</v>
      </c>
      <c r="D19" s="29">
        <f t="shared" si="0"/>
        <v>19000000</v>
      </c>
      <c r="E19" s="18"/>
    </row>
    <row r="20" spans="1:5" ht="18" x14ac:dyDescent="0.35">
      <c r="A20" s="28" t="s">
        <v>224</v>
      </c>
      <c r="B20" s="24" t="s">
        <v>179</v>
      </c>
      <c r="C20" s="65">
        <v>1000</v>
      </c>
      <c r="D20" s="29">
        <f t="shared" si="0"/>
        <v>26000000</v>
      </c>
      <c r="E20" s="18"/>
    </row>
    <row r="21" spans="1:5" ht="18" x14ac:dyDescent="0.35">
      <c r="A21" s="28" t="s">
        <v>180</v>
      </c>
      <c r="B21" s="24" t="s">
        <v>179</v>
      </c>
      <c r="C21" s="65">
        <v>820</v>
      </c>
      <c r="D21" s="29">
        <f t="shared" si="0"/>
        <v>21000000</v>
      </c>
      <c r="E21" s="18"/>
    </row>
    <row r="22" spans="1:5" ht="18" x14ac:dyDescent="0.35">
      <c r="A22" s="28" t="s">
        <v>181</v>
      </c>
      <c r="B22" s="24" t="s">
        <v>182</v>
      </c>
      <c r="C22" s="65">
        <v>1550</v>
      </c>
      <c r="D22" s="29">
        <f t="shared" si="0"/>
        <v>40000000</v>
      </c>
      <c r="E22" s="18"/>
    </row>
    <row r="23" spans="1:5" ht="18" x14ac:dyDescent="0.35">
      <c r="A23" s="28" t="s">
        <v>189</v>
      </c>
      <c r="B23" s="24" t="s">
        <v>190</v>
      </c>
      <c r="C23" s="65">
        <v>1450</v>
      </c>
      <c r="D23" s="29">
        <f t="shared" si="0"/>
        <v>38000000</v>
      </c>
      <c r="E23" s="18"/>
    </row>
    <row r="24" spans="1:5" ht="18" x14ac:dyDescent="0.35">
      <c r="A24" s="28" t="s">
        <v>223</v>
      </c>
      <c r="B24" s="24" t="s">
        <v>204</v>
      </c>
      <c r="C24" s="65">
        <v>1550</v>
      </c>
      <c r="D24" s="29">
        <f t="shared" si="0"/>
        <v>40000000</v>
      </c>
      <c r="E24" s="18"/>
    </row>
    <row r="25" spans="1:5" ht="18" x14ac:dyDescent="0.35">
      <c r="A25" s="28" t="s">
        <v>192</v>
      </c>
      <c r="B25" s="24" t="s">
        <v>193</v>
      </c>
      <c r="C25" s="65">
        <v>1300</v>
      </c>
      <c r="D25" s="29">
        <f t="shared" si="0"/>
        <v>34000000</v>
      </c>
      <c r="E25" s="18"/>
    </row>
    <row r="26" spans="1:5" x14ac:dyDescent="0.3">
      <c r="E26" s="18"/>
    </row>
    <row r="27" spans="1:5" x14ac:dyDescent="0.3">
      <c r="E27" s="18"/>
    </row>
    <row r="28" spans="1:5" x14ac:dyDescent="0.3">
      <c r="E28" s="18"/>
    </row>
    <row r="29" spans="1:5" x14ac:dyDescent="0.3">
      <c r="E29" s="18"/>
    </row>
    <row r="30" spans="1:5" x14ac:dyDescent="0.3">
      <c r="E30" s="18"/>
    </row>
    <row r="31" spans="1:5" x14ac:dyDescent="0.3">
      <c r="E31" s="18"/>
    </row>
    <row r="32" spans="1:5" x14ac:dyDescent="0.3">
      <c r="E32" s="18"/>
    </row>
    <row r="33" spans="5:5" x14ac:dyDescent="0.3">
      <c r="E33" s="18"/>
    </row>
    <row r="34" spans="5:5" x14ac:dyDescent="0.3">
      <c r="E34" s="18"/>
    </row>
    <row r="35" spans="5:5" x14ac:dyDescent="0.3">
      <c r="E35" s="18"/>
    </row>
    <row r="36" spans="5:5" x14ac:dyDescent="0.3">
      <c r="E36" s="18"/>
    </row>
    <row r="37" spans="5:5" x14ac:dyDescent="0.3">
      <c r="E37" s="18"/>
    </row>
    <row r="38" spans="5:5" x14ac:dyDescent="0.3">
      <c r="E38" s="18"/>
    </row>
    <row r="39" spans="5:5" x14ac:dyDescent="0.3">
      <c r="E39" s="18"/>
    </row>
  </sheetData>
  <mergeCells count="1">
    <mergeCell ref="A1:D1"/>
  </mergeCells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5F682-AB16-471A-950E-D685BB61AED5}">
  <sheetPr>
    <tabColor rgb="FFFF0000"/>
  </sheetPr>
  <dimension ref="A1:I51"/>
  <sheetViews>
    <sheetView rightToLeft="1" workbookViewId="0">
      <selection activeCell="I1" sqref="I1:I1048576"/>
    </sheetView>
  </sheetViews>
  <sheetFormatPr defaultRowHeight="14.4" x14ac:dyDescent="0.3"/>
  <cols>
    <col min="1" max="1" width="42.44140625" customWidth="1"/>
    <col min="2" max="2" width="10.5546875" customWidth="1"/>
    <col min="3" max="3" width="12.44140625" customWidth="1"/>
    <col min="5" max="5" width="14" customWidth="1"/>
    <col min="6" max="6" width="13" customWidth="1"/>
    <col min="8" max="8" width="12" customWidth="1"/>
    <col min="9" max="9" width="14.21875" bestFit="1" customWidth="1"/>
  </cols>
  <sheetData>
    <row r="1" spans="1:9" ht="99.75" customHeight="1" x14ac:dyDescent="0.3">
      <c r="A1" s="90" t="s">
        <v>0</v>
      </c>
      <c r="B1" s="91"/>
      <c r="C1" s="92"/>
      <c r="D1" s="83"/>
      <c r="E1" s="83"/>
      <c r="F1" s="83"/>
      <c r="G1" s="83"/>
      <c r="H1" s="83"/>
      <c r="I1" s="73"/>
    </row>
    <row r="2" spans="1:9" ht="35.25" customHeight="1" x14ac:dyDescent="0.3">
      <c r="A2" s="87" t="s">
        <v>1</v>
      </c>
      <c r="B2" s="88"/>
      <c r="C2" s="89"/>
      <c r="D2" s="83"/>
      <c r="E2" s="83"/>
      <c r="F2" s="83"/>
      <c r="G2" s="83"/>
      <c r="H2" s="83"/>
      <c r="I2" s="73"/>
    </row>
    <row r="3" spans="1:9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133</v>
      </c>
    </row>
    <row r="4" spans="1:9" x14ac:dyDescent="0.3">
      <c r="A4" s="3"/>
      <c r="B4" s="4"/>
      <c r="C4" s="4"/>
      <c r="D4" s="4"/>
      <c r="E4" s="4"/>
      <c r="F4" s="4"/>
      <c r="G4" s="4"/>
      <c r="H4" s="4"/>
      <c r="I4" s="18"/>
    </row>
    <row r="5" spans="1:9" x14ac:dyDescent="0.3">
      <c r="A5" s="3"/>
      <c r="B5" s="4"/>
      <c r="C5" s="4"/>
      <c r="D5" s="4"/>
      <c r="E5" s="4"/>
      <c r="F5" s="4"/>
      <c r="G5" s="4"/>
      <c r="H5" s="4"/>
      <c r="I5" s="18"/>
    </row>
    <row r="6" spans="1:9" x14ac:dyDescent="0.3">
      <c r="A6" s="3"/>
      <c r="B6" s="4"/>
      <c r="C6" s="4"/>
      <c r="D6" s="4"/>
      <c r="E6" s="4"/>
      <c r="F6" s="4"/>
      <c r="G6" s="4"/>
      <c r="H6" s="4"/>
      <c r="I6" s="18"/>
    </row>
    <row r="7" spans="1:9" x14ac:dyDescent="0.3">
      <c r="A7" s="3"/>
      <c r="B7" s="4"/>
      <c r="C7" s="4"/>
      <c r="D7" s="4"/>
      <c r="E7" s="4"/>
      <c r="F7" s="4"/>
      <c r="G7" s="4"/>
      <c r="H7" s="4"/>
      <c r="I7" s="18"/>
    </row>
    <row r="8" spans="1:9" x14ac:dyDescent="0.3">
      <c r="A8" s="3"/>
      <c r="B8" s="4"/>
      <c r="C8" s="4"/>
      <c r="D8" s="4"/>
      <c r="E8" s="4"/>
      <c r="F8" s="4"/>
      <c r="G8" s="4"/>
      <c r="H8" s="4"/>
      <c r="I8" s="18"/>
    </row>
    <row r="9" spans="1:9" x14ac:dyDescent="0.3">
      <c r="A9" s="3"/>
      <c r="B9" s="4"/>
      <c r="C9" s="4"/>
      <c r="D9" s="4"/>
      <c r="E9" s="4"/>
      <c r="F9" s="4"/>
      <c r="G9" s="4"/>
      <c r="H9" s="4"/>
      <c r="I9" s="18"/>
    </row>
    <row r="10" spans="1:9" x14ac:dyDescent="0.3">
      <c r="A10" s="3"/>
      <c r="B10" s="4"/>
      <c r="C10" s="4"/>
      <c r="D10" s="4"/>
      <c r="E10" s="4"/>
      <c r="F10" s="4"/>
      <c r="G10" s="4"/>
      <c r="H10" s="4"/>
      <c r="I10" s="18"/>
    </row>
    <row r="11" spans="1:9" x14ac:dyDescent="0.3">
      <c r="A11" s="3"/>
      <c r="B11" s="4"/>
      <c r="C11" s="4"/>
      <c r="D11" s="4"/>
      <c r="E11" s="4"/>
      <c r="F11" s="4"/>
      <c r="G11" s="4"/>
      <c r="H11" s="4"/>
      <c r="I11" s="18"/>
    </row>
    <row r="12" spans="1:9" x14ac:dyDescent="0.3">
      <c r="A12" s="3"/>
      <c r="B12" s="4"/>
      <c r="C12" s="4"/>
      <c r="D12" s="4"/>
      <c r="E12" s="4"/>
      <c r="F12" s="4"/>
      <c r="G12" s="4"/>
      <c r="H12" s="4"/>
      <c r="I12" s="18"/>
    </row>
    <row r="13" spans="1:9" x14ac:dyDescent="0.3">
      <c r="A13" s="3"/>
      <c r="B13" s="4"/>
      <c r="C13" s="4"/>
      <c r="D13" s="4"/>
      <c r="E13" s="4"/>
      <c r="F13" s="4"/>
      <c r="G13" s="4"/>
      <c r="H13" s="4"/>
      <c r="I13" s="18"/>
    </row>
    <row r="14" spans="1:9" x14ac:dyDescent="0.3">
      <c r="A14" s="3"/>
      <c r="B14" s="4"/>
      <c r="C14" s="4"/>
      <c r="D14" s="4"/>
      <c r="E14" s="4"/>
      <c r="F14" s="4"/>
      <c r="G14" s="4"/>
      <c r="H14" s="4"/>
      <c r="I14" s="18"/>
    </row>
    <row r="15" spans="1:9" x14ac:dyDescent="0.3">
      <c r="A15" s="3"/>
      <c r="B15" s="4"/>
      <c r="C15" s="4"/>
      <c r="D15" s="4"/>
      <c r="E15" s="4"/>
      <c r="F15" s="4"/>
      <c r="G15" s="4"/>
      <c r="H15" s="4"/>
      <c r="I15" s="18"/>
    </row>
    <row r="16" spans="1:9" x14ac:dyDescent="0.3">
      <c r="A16" s="3"/>
      <c r="B16" s="4"/>
      <c r="C16" s="4"/>
      <c r="D16" s="4"/>
      <c r="E16" s="4"/>
      <c r="F16" s="4"/>
      <c r="G16" s="4"/>
      <c r="H16" s="4"/>
      <c r="I16" s="18"/>
    </row>
    <row r="17" spans="1:9" x14ac:dyDescent="0.3">
      <c r="A17" s="3"/>
      <c r="B17" s="4"/>
      <c r="C17" s="4"/>
      <c r="D17" s="4"/>
      <c r="E17" s="4"/>
      <c r="F17" s="4"/>
      <c r="G17" s="4"/>
      <c r="H17" s="4"/>
      <c r="I17" s="18"/>
    </row>
    <row r="18" spans="1:9" x14ac:dyDescent="0.3">
      <c r="A18" s="3"/>
      <c r="B18" s="4"/>
      <c r="C18" s="4"/>
      <c r="D18" s="4"/>
      <c r="E18" s="4"/>
      <c r="F18" s="4"/>
      <c r="G18" s="4"/>
      <c r="H18" s="4"/>
      <c r="I18" s="18"/>
    </row>
    <row r="19" spans="1:9" x14ac:dyDescent="0.3">
      <c r="A19" s="3"/>
      <c r="B19" s="4"/>
      <c r="C19" s="4"/>
      <c r="D19" s="4"/>
      <c r="E19" s="4"/>
      <c r="F19" s="4"/>
      <c r="G19" s="4"/>
      <c r="H19" s="4"/>
      <c r="I19" s="18"/>
    </row>
    <row r="20" spans="1:9" x14ac:dyDescent="0.3">
      <c r="A20" s="3"/>
      <c r="B20" s="4"/>
      <c r="C20" s="4"/>
      <c r="D20" s="4"/>
      <c r="E20" s="4"/>
      <c r="F20" s="4"/>
      <c r="G20" s="4"/>
      <c r="H20" s="4"/>
      <c r="I20" s="18"/>
    </row>
    <row r="21" spans="1:9" x14ac:dyDescent="0.3">
      <c r="A21" s="3"/>
      <c r="B21" s="4"/>
      <c r="C21" s="4"/>
      <c r="D21" s="4"/>
      <c r="E21" s="4"/>
      <c r="F21" s="4"/>
      <c r="G21" s="4"/>
      <c r="H21" s="4"/>
      <c r="I21" s="18"/>
    </row>
    <row r="22" spans="1:9" x14ac:dyDescent="0.3">
      <c r="A22" s="3"/>
      <c r="B22" s="4"/>
      <c r="C22" s="4"/>
      <c r="D22" s="4"/>
      <c r="E22" s="4"/>
      <c r="F22" s="4"/>
      <c r="G22" s="4"/>
      <c r="H22" s="4"/>
      <c r="I22" s="18"/>
    </row>
    <row r="23" spans="1:9" x14ac:dyDescent="0.3">
      <c r="A23" s="3"/>
      <c r="B23" s="4"/>
      <c r="C23" s="4"/>
      <c r="D23" s="4"/>
      <c r="E23" s="4"/>
      <c r="F23" s="4"/>
      <c r="G23" s="4"/>
      <c r="H23" s="4"/>
      <c r="I23" s="18"/>
    </row>
    <row r="24" spans="1:9" x14ac:dyDescent="0.3">
      <c r="A24" s="3"/>
      <c r="B24" s="4"/>
      <c r="C24" s="4"/>
      <c r="D24" s="4"/>
      <c r="E24" s="4"/>
      <c r="F24" s="4"/>
      <c r="G24" s="4"/>
      <c r="H24" s="4"/>
      <c r="I24" s="18"/>
    </row>
    <row r="25" spans="1:9" x14ac:dyDescent="0.3">
      <c r="A25" s="3"/>
      <c r="B25" s="4"/>
      <c r="C25" s="4"/>
      <c r="D25" s="4"/>
      <c r="E25" s="4"/>
      <c r="F25" s="4"/>
      <c r="G25" s="4"/>
      <c r="H25" s="4"/>
      <c r="I25" s="18"/>
    </row>
    <row r="26" spans="1:9" x14ac:dyDescent="0.3">
      <c r="A26" s="3"/>
      <c r="B26" s="4"/>
      <c r="C26" s="4"/>
      <c r="D26" s="4"/>
      <c r="E26" s="4"/>
      <c r="F26" s="4"/>
      <c r="G26" s="4"/>
      <c r="H26" s="4"/>
      <c r="I26" s="18"/>
    </row>
    <row r="27" spans="1:9" x14ac:dyDescent="0.3">
      <c r="A27" s="3"/>
      <c r="B27" s="4"/>
      <c r="C27" s="4"/>
      <c r="D27" s="4"/>
      <c r="E27" s="4"/>
      <c r="F27" s="4"/>
      <c r="G27" s="4"/>
      <c r="H27" s="4"/>
      <c r="I27" s="18"/>
    </row>
    <row r="28" spans="1:9" x14ac:dyDescent="0.3">
      <c r="A28" s="3"/>
      <c r="B28" s="4"/>
      <c r="C28" s="4"/>
      <c r="D28" s="4"/>
      <c r="E28" s="4"/>
      <c r="F28" s="4"/>
      <c r="G28" s="4"/>
      <c r="H28" s="4"/>
      <c r="I28" s="18"/>
    </row>
    <row r="29" spans="1:9" x14ac:dyDescent="0.3">
      <c r="A29" s="3"/>
      <c r="B29" s="4"/>
      <c r="C29" s="4"/>
      <c r="D29" s="4"/>
      <c r="E29" s="4"/>
      <c r="F29" s="4"/>
      <c r="G29" s="4"/>
      <c r="H29" s="4"/>
      <c r="I29" s="18"/>
    </row>
    <row r="30" spans="1:9" x14ac:dyDescent="0.3">
      <c r="A30" s="3"/>
      <c r="B30" s="4"/>
      <c r="C30" s="4"/>
      <c r="D30" s="4"/>
      <c r="E30" s="4"/>
      <c r="F30" s="4"/>
      <c r="G30" s="4"/>
      <c r="H30" s="4"/>
      <c r="I30" s="18"/>
    </row>
    <row r="31" spans="1:9" x14ac:dyDescent="0.3">
      <c r="A31" s="3"/>
      <c r="B31" s="4"/>
      <c r="C31" s="4"/>
      <c r="D31" s="4"/>
      <c r="E31" s="4"/>
      <c r="F31" s="4"/>
      <c r="G31" s="4"/>
      <c r="H31" s="4"/>
      <c r="I31" s="18"/>
    </row>
    <row r="32" spans="1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  <row r="41" spans="9:9" x14ac:dyDescent="0.3">
      <c r="I41" s="18"/>
    </row>
    <row r="42" spans="9:9" x14ac:dyDescent="0.3">
      <c r="I42" s="18"/>
    </row>
    <row r="43" spans="9:9" x14ac:dyDescent="0.3">
      <c r="I43" s="18"/>
    </row>
    <row r="44" spans="9:9" x14ac:dyDescent="0.3">
      <c r="I44" s="18"/>
    </row>
    <row r="45" spans="9:9" x14ac:dyDescent="0.3">
      <c r="I45" s="18"/>
    </row>
    <row r="46" spans="9:9" x14ac:dyDescent="0.3">
      <c r="I46" s="18"/>
    </row>
    <row r="47" spans="9:9" x14ac:dyDescent="0.3">
      <c r="I47" s="18"/>
    </row>
    <row r="48" spans="9:9" x14ac:dyDescent="0.3">
      <c r="I48" s="18"/>
    </row>
    <row r="49" spans="9:9" x14ac:dyDescent="0.3">
      <c r="I49" s="18"/>
    </row>
    <row r="50" spans="9:9" x14ac:dyDescent="0.3">
      <c r="I50" s="18"/>
    </row>
    <row r="51" spans="9:9" x14ac:dyDescent="0.3">
      <c r="I51" s="18"/>
    </row>
  </sheetData>
  <mergeCells count="4">
    <mergeCell ref="A1:C1"/>
    <mergeCell ref="D1:H2"/>
    <mergeCell ref="A2:C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7196-B6BD-492C-AB81-AD2228CE321E}">
  <sheetPr>
    <tabColor rgb="FF00B050"/>
  </sheetPr>
  <dimension ref="A1:E51"/>
  <sheetViews>
    <sheetView rightToLeft="1" topLeftCell="A22" workbookViewId="0">
      <selection activeCell="A46" sqref="A46"/>
    </sheetView>
  </sheetViews>
  <sheetFormatPr defaultRowHeight="14.4" x14ac:dyDescent="0.3"/>
  <cols>
    <col min="1" max="1" width="28.33203125" bestFit="1" customWidth="1"/>
    <col min="2" max="2" width="47.5546875" bestFit="1" customWidth="1"/>
    <col min="3" max="3" width="21.33203125" customWidth="1"/>
    <col min="4" max="4" width="20.88671875" bestFit="1" customWidth="1"/>
    <col min="5" max="5" width="14.21875" bestFit="1" customWidth="1"/>
  </cols>
  <sheetData>
    <row r="1" spans="1:5" ht="123.6" customHeight="1" x14ac:dyDescent="0.5">
      <c r="A1" s="66" t="s">
        <v>201</v>
      </c>
      <c r="B1" s="67"/>
      <c r="C1" s="67"/>
      <c r="D1" s="67"/>
      <c r="E1" s="25"/>
    </row>
    <row r="2" spans="1:5" ht="18" x14ac:dyDescent="0.3">
      <c r="A2" s="27" t="s">
        <v>2</v>
      </c>
      <c r="B2" s="27" t="s">
        <v>139</v>
      </c>
      <c r="C2" s="27" t="s">
        <v>198</v>
      </c>
      <c r="D2" s="27" t="s">
        <v>199</v>
      </c>
      <c r="E2" s="23" t="s">
        <v>133</v>
      </c>
    </row>
    <row r="3" spans="1:5" ht="18" x14ac:dyDescent="0.35">
      <c r="A3" s="24" t="s">
        <v>142</v>
      </c>
      <c r="B3" s="24" t="s">
        <v>143</v>
      </c>
      <c r="C3" s="26">
        <v>450</v>
      </c>
      <c r="D3" s="24">
        <f>ROUND(C3*25000,-5)</f>
        <v>11300000</v>
      </c>
      <c r="E3" s="23" t="s">
        <v>200</v>
      </c>
    </row>
    <row r="4" spans="1:5" ht="18" x14ac:dyDescent="0.35">
      <c r="A4" s="24" t="s">
        <v>144</v>
      </c>
      <c r="B4" s="24" t="s">
        <v>145</v>
      </c>
      <c r="C4" s="26">
        <v>480</v>
      </c>
      <c r="D4" s="24">
        <f t="shared" ref="D4:D37" si="0">ROUND(C4*25000,-5)</f>
        <v>12000000</v>
      </c>
      <c r="E4" s="18"/>
    </row>
    <row r="5" spans="1:5" ht="18" x14ac:dyDescent="0.35">
      <c r="A5" s="24" t="s">
        <v>146</v>
      </c>
      <c r="B5" s="24" t="s">
        <v>143</v>
      </c>
      <c r="C5" s="26">
        <v>450</v>
      </c>
      <c r="D5" s="24">
        <f t="shared" si="0"/>
        <v>11300000</v>
      </c>
      <c r="E5" s="18"/>
    </row>
    <row r="6" spans="1:5" ht="18" x14ac:dyDescent="0.35">
      <c r="A6" s="24" t="s">
        <v>147</v>
      </c>
      <c r="B6" s="24" t="s">
        <v>148</v>
      </c>
      <c r="C6" s="26">
        <v>450</v>
      </c>
      <c r="D6" s="24">
        <f t="shared" si="0"/>
        <v>11300000</v>
      </c>
      <c r="E6" s="18"/>
    </row>
    <row r="7" spans="1:5" ht="18" x14ac:dyDescent="0.35">
      <c r="A7" s="24" t="s">
        <v>149</v>
      </c>
      <c r="B7" s="24" t="s">
        <v>150</v>
      </c>
      <c r="C7" s="26">
        <v>670</v>
      </c>
      <c r="D7" s="24">
        <f t="shared" si="0"/>
        <v>16800000</v>
      </c>
      <c r="E7" s="18"/>
    </row>
    <row r="8" spans="1:5" ht="18" x14ac:dyDescent="0.35">
      <c r="A8" s="24" t="s">
        <v>151</v>
      </c>
      <c r="B8" s="24" t="s">
        <v>152</v>
      </c>
      <c r="C8" s="26">
        <v>680</v>
      </c>
      <c r="D8" s="24">
        <f t="shared" si="0"/>
        <v>17000000</v>
      </c>
      <c r="E8" s="18"/>
    </row>
    <row r="9" spans="1:5" ht="18" x14ac:dyDescent="0.35">
      <c r="A9" s="24" t="s">
        <v>153</v>
      </c>
      <c r="B9" s="24" t="s">
        <v>154</v>
      </c>
      <c r="C9" s="26">
        <v>530</v>
      </c>
      <c r="D9" s="24">
        <f t="shared" si="0"/>
        <v>13300000</v>
      </c>
      <c r="E9" s="18"/>
    </row>
    <row r="10" spans="1:5" ht="18" x14ac:dyDescent="0.35">
      <c r="A10" s="24" t="s">
        <v>144</v>
      </c>
      <c r="B10" s="24" t="s">
        <v>155</v>
      </c>
      <c r="C10" s="26">
        <v>480</v>
      </c>
      <c r="D10" s="24">
        <f t="shared" si="0"/>
        <v>12000000</v>
      </c>
      <c r="E10" s="18"/>
    </row>
    <row r="11" spans="1:5" ht="18" x14ac:dyDescent="0.35">
      <c r="A11" s="24" t="s">
        <v>156</v>
      </c>
      <c r="B11" s="24" t="s">
        <v>157</v>
      </c>
      <c r="C11" s="26">
        <v>500</v>
      </c>
      <c r="D11" s="24">
        <f t="shared" si="0"/>
        <v>12500000</v>
      </c>
      <c r="E11" s="18"/>
    </row>
    <row r="12" spans="1:5" ht="18" x14ac:dyDescent="0.35">
      <c r="A12" s="24" t="s">
        <v>158</v>
      </c>
      <c r="B12" s="24" t="s">
        <v>159</v>
      </c>
      <c r="C12" s="26">
        <v>620</v>
      </c>
      <c r="D12" s="24">
        <f t="shared" si="0"/>
        <v>15500000</v>
      </c>
      <c r="E12" s="18"/>
    </row>
    <row r="13" spans="1:5" ht="18" x14ac:dyDescent="0.35">
      <c r="A13" s="24" t="s">
        <v>160</v>
      </c>
      <c r="B13" s="24" t="s">
        <v>203</v>
      </c>
      <c r="C13" s="26">
        <v>620</v>
      </c>
      <c r="D13" s="24">
        <f t="shared" si="0"/>
        <v>15500000</v>
      </c>
      <c r="E13" s="18"/>
    </row>
    <row r="14" spans="1:5" ht="18" x14ac:dyDescent="0.35">
      <c r="A14" s="24" t="s">
        <v>161</v>
      </c>
      <c r="B14" s="24" t="s">
        <v>162</v>
      </c>
      <c r="C14" s="26">
        <v>700</v>
      </c>
      <c r="D14" s="24">
        <f t="shared" si="0"/>
        <v>17500000</v>
      </c>
      <c r="E14" s="18"/>
    </row>
    <row r="15" spans="1:5" ht="18" x14ac:dyDescent="0.35">
      <c r="A15" s="24" t="s">
        <v>163</v>
      </c>
      <c r="B15" s="24" t="s">
        <v>164</v>
      </c>
      <c r="C15" s="26">
        <v>600</v>
      </c>
      <c r="D15" s="24">
        <f t="shared" si="0"/>
        <v>15000000</v>
      </c>
      <c r="E15" s="18"/>
    </row>
    <row r="16" spans="1:5" ht="18" x14ac:dyDescent="0.35">
      <c r="A16" s="24" t="s">
        <v>165</v>
      </c>
      <c r="B16" s="24" t="s">
        <v>166</v>
      </c>
      <c r="C16" s="26">
        <v>800</v>
      </c>
      <c r="D16" s="24">
        <f t="shared" si="0"/>
        <v>20000000</v>
      </c>
      <c r="E16" s="18"/>
    </row>
    <row r="17" spans="1:5" ht="18" x14ac:dyDescent="0.35">
      <c r="A17" s="24" t="s">
        <v>167</v>
      </c>
      <c r="B17" s="24" t="s">
        <v>168</v>
      </c>
      <c r="C17" s="26">
        <v>600</v>
      </c>
      <c r="D17" s="24">
        <f t="shared" si="0"/>
        <v>15000000</v>
      </c>
      <c r="E17" s="18"/>
    </row>
    <row r="18" spans="1:5" ht="18" x14ac:dyDescent="0.35">
      <c r="A18" s="24" t="s">
        <v>169</v>
      </c>
      <c r="B18" s="24" t="s">
        <v>168</v>
      </c>
      <c r="C18" s="26">
        <v>570</v>
      </c>
      <c r="D18" s="24">
        <f t="shared" si="0"/>
        <v>14300000</v>
      </c>
      <c r="E18" s="18"/>
    </row>
    <row r="19" spans="1:5" ht="18" x14ac:dyDescent="0.35">
      <c r="A19" s="24" t="s">
        <v>170</v>
      </c>
      <c r="B19" s="24" t="s">
        <v>168</v>
      </c>
      <c r="C19" s="26">
        <v>600</v>
      </c>
      <c r="D19" s="24">
        <f t="shared" si="0"/>
        <v>15000000</v>
      </c>
      <c r="E19" s="18"/>
    </row>
    <row r="20" spans="1:5" ht="18" x14ac:dyDescent="0.35">
      <c r="A20" s="24" t="s">
        <v>170</v>
      </c>
      <c r="B20" s="24" t="s">
        <v>171</v>
      </c>
      <c r="C20" s="26">
        <v>700</v>
      </c>
      <c r="D20" s="24">
        <f t="shared" si="0"/>
        <v>17500000</v>
      </c>
      <c r="E20" s="18"/>
    </row>
    <row r="21" spans="1:5" ht="18" x14ac:dyDescent="0.35">
      <c r="A21" s="24" t="s">
        <v>172</v>
      </c>
      <c r="B21" s="24" t="s">
        <v>173</v>
      </c>
      <c r="C21" s="26">
        <v>550</v>
      </c>
      <c r="D21" s="24">
        <f t="shared" si="0"/>
        <v>13800000</v>
      </c>
      <c r="E21" s="18"/>
    </row>
    <row r="22" spans="1:5" ht="18" x14ac:dyDescent="0.35">
      <c r="A22" s="24" t="s">
        <v>174</v>
      </c>
      <c r="B22" s="24" t="s">
        <v>173</v>
      </c>
      <c r="C22" s="26">
        <v>600</v>
      </c>
      <c r="D22" s="24">
        <f t="shared" si="0"/>
        <v>15000000</v>
      </c>
      <c r="E22" s="18"/>
    </row>
    <row r="23" spans="1:5" ht="18" x14ac:dyDescent="0.35">
      <c r="A23" s="24" t="s">
        <v>175</v>
      </c>
      <c r="B23" s="24" t="s">
        <v>173</v>
      </c>
      <c r="C23" s="26">
        <v>570</v>
      </c>
      <c r="D23" s="24">
        <f t="shared" si="0"/>
        <v>14300000</v>
      </c>
      <c r="E23" s="18"/>
    </row>
    <row r="24" spans="1:5" ht="18" x14ac:dyDescent="0.35">
      <c r="A24" s="24" t="s">
        <v>175</v>
      </c>
      <c r="B24" s="24" t="s">
        <v>176</v>
      </c>
      <c r="C24" s="26">
        <v>650</v>
      </c>
      <c r="D24" s="24">
        <f t="shared" si="0"/>
        <v>16300000</v>
      </c>
      <c r="E24" s="18"/>
    </row>
    <row r="25" spans="1:5" ht="18" x14ac:dyDescent="0.35">
      <c r="A25" s="24" t="s">
        <v>169</v>
      </c>
      <c r="B25" s="24" t="s">
        <v>177</v>
      </c>
      <c r="C25" s="26">
        <v>700</v>
      </c>
      <c r="D25" s="24">
        <f t="shared" si="0"/>
        <v>17500000</v>
      </c>
      <c r="E25" s="18"/>
    </row>
    <row r="26" spans="1:5" ht="18" x14ac:dyDescent="0.35">
      <c r="A26" s="24" t="s">
        <v>178</v>
      </c>
      <c r="B26" s="24" t="s">
        <v>179</v>
      </c>
      <c r="C26" s="26">
        <v>800</v>
      </c>
      <c r="D26" s="24">
        <f t="shared" si="0"/>
        <v>20000000</v>
      </c>
      <c r="E26" s="18"/>
    </row>
    <row r="27" spans="1:5" ht="18" x14ac:dyDescent="0.35">
      <c r="A27" s="24" t="s">
        <v>180</v>
      </c>
      <c r="B27" s="24" t="s">
        <v>179</v>
      </c>
      <c r="C27" s="26">
        <v>720</v>
      </c>
      <c r="D27" s="24">
        <f t="shared" si="0"/>
        <v>18000000</v>
      </c>
      <c r="E27" s="18"/>
    </row>
    <row r="28" spans="1:5" ht="18" x14ac:dyDescent="0.35">
      <c r="A28" s="24" t="s">
        <v>181</v>
      </c>
      <c r="B28" s="24" t="s">
        <v>182</v>
      </c>
      <c r="C28" s="26">
        <v>1450</v>
      </c>
      <c r="D28" s="24">
        <f t="shared" si="0"/>
        <v>36300000</v>
      </c>
      <c r="E28" s="18"/>
    </row>
    <row r="29" spans="1:5" ht="18" x14ac:dyDescent="0.35">
      <c r="A29" s="24" t="s">
        <v>183</v>
      </c>
      <c r="B29" s="24" t="s">
        <v>184</v>
      </c>
      <c r="C29" s="26">
        <v>1350</v>
      </c>
      <c r="D29" s="24">
        <f t="shared" si="0"/>
        <v>33800000</v>
      </c>
      <c r="E29" s="18"/>
    </row>
    <row r="30" spans="1:5" ht="18" x14ac:dyDescent="0.35">
      <c r="A30" s="24" t="s">
        <v>185</v>
      </c>
      <c r="B30" s="24" t="s">
        <v>186</v>
      </c>
      <c r="C30" s="26">
        <v>900</v>
      </c>
      <c r="D30" s="24">
        <f t="shared" si="0"/>
        <v>22500000</v>
      </c>
      <c r="E30" s="18"/>
    </row>
    <row r="31" spans="1:5" ht="18" x14ac:dyDescent="0.35">
      <c r="A31" s="24" t="s">
        <v>187</v>
      </c>
      <c r="B31" s="24" t="s">
        <v>186</v>
      </c>
      <c r="C31" s="26">
        <v>900</v>
      </c>
      <c r="D31" s="24">
        <f t="shared" si="0"/>
        <v>22500000</v>
      </c>
      <c r="E31" s="18"/>
    </row>
    <row r="32" spans="1:5" ht="18" x14ac:dyDescent="0.35">
      <c r="A32" s="24" t="s">
        <v>188</v>
      </c>
      <c r="B32" s="24" t="s">
        <v>186</v>
      </c>
      <c r="C32" s="26">
        <v>870</v>
      </c>
      <c r="D32" s="24">
        <f t="shared" si="0"/>
        <v>21800000</v>
      </c>
      <c r="E32" s="18"/>
    </row>
    <row r="33" spans="1:5" ht="18" x14ac:dyDescent="0.35">
      <c r="A33" s="24" t="s">
        <v>189</v>
      </c>
      <c r="B33" s="24" t="s">
        <v>190</v>
      </c>
      <c r="C33" s="26">
        <v>1350</v>
      </c>
      <c r="D33" s="24">
        <f t="shared" si="0"/>
        <v>33800000</v>
      </c>
      <c r="E33" s="18"/>
    </row>
    <row r="34" spans="1:5" ht="18" x14ac:dyDescent="0.35">
      <c r="A34" s="24" t="s">
        <v>191</v>
      </c>
      <c r="B34" s="24" t="s">
        <v>204</v>
      </c>
      <c r="C34" s="26">
        <v>1450</v>
      </c>
      <c r="D34" s="24">
        <f t="shared" si="0"/>
        <v>36300000</v>
      </c>
      <c r="E34" s="18"/>
    </row>
    <row r="35" spans="1:5" ht="18" x14ac:dyDescent="0.35">
      <c r="A35" s="24" t="s">
        <v>192</v>
      </c>
      <c r="B35" s="24" t="s">
        <v>193</v>
      </c>
      <c r="C35" s="26">
        <v>1200</v>
      </c>
      <c r="D35" s="24">
        <f t="shared" si="0"/>
        <v>30000000</v>
      </c>
      <c r="E35" s="18"/>
    </row>
    <row r="36" spans="1:5" ht="18" x14ac:dyDescent="0.35">
      <c r="A36" s="24" t="s">
        <v>194</v>
      </c>
      <c r="B36" s="24" t="s">
        <v>195</v>
      </c>
      <c r="C36" s="26">
        <v>1300</v>
      </c>
      <c r="D36" s="24">
        <f t="shared" si="0"/>
        <v>32500000</v>
      </c>
      <c r="E36" s="18"/>
    </row>
    <row r="37" spans="1:5" ht="18" x14ac:dyDescent="0.35">
      <c r="A37" s="24" t="s">
        <v>196</v>
      </c>
      <c r="B37" s="24" t="s">
        <v>197</v>
      </c>
      <c r="C37" s="26">
        <v>1200</v>
      </c>
      <c r="D37" s="24">
        <f t="shared" si="0"/>
        <v>30000000</v>
      </c>
      <c r="E37" s="18"/>
    </row>
    <row r="38" spans="1:5" x14ac:dyDescent="0.3">
      <c r="E38" s="18"/>
    </row>
    <row r="39" spans="1:5" x14ac:dyDescent="0.3">
      <c r="E39" s="18"/>
    </row>
    <row r="40" spans="1:5" x14ac:dyDescent="0.3">
      <c r="E40" s="18"/>
    </row>
    <row r="41" spans="1:5" x14ac:dyDescent="0.3">
      <c r="E41" s="18"/>
    </row>
    <row r="42" spans="1:5" x14ac:dyDescent="0.3">
      <c r="E42" s="18"/>
    </row>
    <row r="43" spans="1:5" x14ac:dyDescent="0.3">
      <c r="E43" s="18"/>
    </row>
    <row r="44" spans="1:5" x14ac:dyDescent="0.3">
      <c r="E44" s="18"/>
    </row>
    <row r="45" spans="1:5" x14ac:dyDescent="0.3">
      <c r="E45" s="18"/>
    </row>
    <row r="46" spans="1:5" x14ac:dyDescent="0.3">
      <c r="E46" s="18"/>
    </row>
    <row r="47" spans="1:5" x14ac:dyDescent="0.3">
      <c r="E47" s="18"/>
    </row>
    <row r="48" spans="1:5" x14ac:dyDescent="0.3">
      <c r="E48" s="18"/>
    </row>
    <row r="49" spans="5:5" x14ac:dyDescent="0.3">
      <c r="E49" s="18"/>
    </row>
    <row r="50" spans="5:5" x14ac:dyDescent="0.3">
      <c r="E50" s="18"/>
    </row>
    <row r="51" spans="5:5" x14ac:dyDescent="0.3">
      <c r="E51" s="18"/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D870-A8FD-4775-A588-C001797914EF}">
  <sheetPr>
    <tabColor theme="5"/>
  </sheetPr>
  <dimension ref="A1:K51"/>
  <sheetViews>
    <sheetView rightToLeft="1" workbookViewId="0">
      <pane ySplit="3" topLeftCell="A14" activePane="bottomLeft" state="frozen"/>
      <selection pane="bottomLeft" activeCell="A21" sqref="A21:XFD21"/>
    </sheetView>
  </sheetViews>
  <sheetFormatPr defaultRowHeight="14.4" x14ac:dyDescent="0.3"/>
  <cols>
    <col min="1" max="1" width="52" customWidth="1"/>
    <col min="2" max="2" width="12.33203125" bestFit="1" customWidth="1"/>
    <col min="3" max="3" width="14.109375" customWidth="1"/>
    <col min="4" max="4" width="19" customWidth="1"/>
    <col min="8" max="8" width="7.44140625" bestFit="1" customWidth="1"/>
    <col min="9" max="10" width="12" bestFit="1" customWidth="1"/>
    <col min="11" max="11" width="14.21875" bestFit="1" customWidth="1"/>
  </cols>
  <sheetData>
    <row r="1" spans="1:11" ht="133.80000000000001" customHeight="1" x14ac:dyDescent="0.3">
      <c r="A1" s="68" t="s">
        <v>201</v>
      </c>
      <c r="B1" s="69"/>
      <c r="C1" s="69"/>
      <c r="D1" s="70"/>
      <c r="E1" s="11"/>
      <c r="F1" s="71"/>
      <c r="G1" s="71"/>
      <c r="H1" s="71"/>
      <c r="I1" s="73"/>
      <c r="J1" s="73"/>
      <c r="K1" s="73"/>
    </row>
    <row r="2" spans="1:11" ht="35.25" customHeight="1" x14ac:dyDescent="0.3">
      <c r="A2" s="75" t="s">
        <v>48</v>
      </c>
      <c r="B2" s="76"/>
      <c r="C2" s="76"/>
      <c r="D2" s="77"/>
      <c r="E2" s="12"/>
      <c r="F2" s="72"/>
      <c r="G2" s="72"/>
      <c r="H2" s="72"/>
      <c r="I2" s="74"/>
      <c r="J2" s="74"/>
      <c r="K2" s="73"/>
    </row>
    <row r="3" spans="1:11" s="18" customFormat="1" ht="18" x14ac:dyDescent="0.35">
      <c r="A3" s="43" t="s">
        <v>2</v>
      </c>
      <c r="B3" s="44" t="s">
        <v>128</v>
      </c>
      <c r="C3" s="45" t="s">
        <v>3</v>
      </c>
      <c r="D3" s="46" t="s">
        <v>4</v>
      </c>
      <c r="E3" s="20" t="s">
        <v>73</v>
      </c>
      <c r="F3" s="13" t="s">
        <v>5</v>
      </c>
      <c r="G3" s="13" t="s">
        <v>7</v>
      </c>
      <c r="H3" s="13" t="s">
        <v>134</v>
      </c>
      <c r="I3" s="13" t="s">
        <v>91</v>
      </c>
      <c r="J3" s="13" t="s">
        <v>92</v>
      </c>
      <c r="K3" s="23" t="s">
        <v>133</v>
      </c>
    </row>
    <row r="4" spans="1:11" s="18" customFormat="1" ht="15" x14ac:dyDescent="0.3">
      <c r="A4" s="37" t="s">
        <v>63</v>
      </c>
      <c r="B4" s="16" t="s">
        <v>100</v>
      </c>
      <c r="C4" s="16">
        <f t="shared" ref="C4:C51" si="0">ROUND((J4*H4),-4)</f>
        <v>1350000</v>
      </c>
      <c r="D4" s="39">
        <f>ROUND((I4*H4),-4)</f>
        <v>1130000</v>
      </c>
      <c r="E4" s="14">
        <v>1445000</v>
      </c>
      <c r="F4" s="21">
        <v>6</v>
      </c>
      <c r="G4" s="21">
        <v>36</v>
      </c>
      <c r="H4" s="14">
        <v>24000</v>
      </c>
      <c r="I4" s="13">
        <v>47.085201793721971</v>
      </c>
      <c r="J4" s="13">
        <v>56.053811659192824</v>
      </c>
    </row>
    <row r="5" spans="1:11" s="18" customFormat="1" ht="19.95" customHeight="1" x14ac:dyDescent="0.3">
      <c r="A5" s="37" t="s">
        <v>112</v>
      </c>
      <c r="B5" s="17" t="s">
        <v>100</v>
      </c>
      <c r="C5" s="17">
        <f t="shared" si="0"/>
        <v>810000</v>
      </c>
      <c r="D5" s="39">
        <f>ROUND((I5*H5),-4)</f>
        <v>700000</v>
      </c>
      <c r="E5" s="13"/>
      <c r="F5" s="13">
        <v>10</v>
      </c>
      <c r="G5" s="13">
        <v>17</v>
      </c>
      <c r="H5" s="14">
        <v>24000</v>
      </c>
      <c r="I5" s="13">
        <v>29.147982062780269</v>
      </c>
      <c r="J5" s="13">
        <v>33.632286995515692</v>
      </c>
    </row>
    <row r="6" spans="1:11" s="18" customFormat="1" ht="19.95" customHeight="1" x14ac:dyDescent="0.3">
      <c r="A6" s="37" t="s">
        <v>113</v>
      </c>
      <c r="B6" s="17" t="s">
        <v>100</v>
      </c>
      <c r="C6" s="17">
        <f t="shared" si="0"/>
        <v>810000</v>
      </c>
      <c r="D6" s="39">
        <f t="shared" ref="D6:D51" si="1">ROUND((I6*H6),-4)</f>
        <v>700000</v>
      </c>
      <c r="E6" s="13"/>
      <c r="F6" s="13">
        <v>5</v>
      </c>
      <c r="G6" s="13">
        <v>16</v>
      </c>
      <c r="H6" s="14">
        <v>24000</v>
      </c>
      <c r="I6" s="13">
        <v>29.147982062780269</v>
      </c>
      <c r="J6" s="13">
        <v>33.632286995515692</v>
      </c>
    </row>
    <row r="7" spans="1:11" s="18" customFormat="1" ht="19.95" customHeight="1" x14ac:dyDescent="0.3">
      <c r="A7" s="37" t="s">
        <v>90</v>
      </c>
      <c r="B7" s="17" t="s">
        <v>100</v>
      </c>
      <c r="C7" s="17">
        <f t="shared" si="0"/>
        <v>970000</v>
      </c>
      <c r="D7" s="39">
        <f t="shared" si="1"/>
        <v>750000</v>
      </c>
      <c r="E7" s="13"/>
      <c r="F7" s="13">
        <v>0</v>
      </c>
      <c r="G7" s="13">
        <v>22</v>
      </c>
      <c r="H7" s="14">
        <v>24000</v>
      </c>
      <c r="I7" s="13">
        <v>31.390134529147982</v>
      </c>
      <c r="J7" s="13">
        <v>40.358744394618832</v>
      </c>
    </row>
    <row r="8" spans="1:11" s="18" customFormat="1" ht="19.95" customHeight="1" x14ac:dyDescent="0.3">
      <c r="A8" s="37" t="s">
        <v>71</v>
      </c>
      <c r="B8" s="17" t="s">
        <v>100</v>
      </c>
      <c r="C8" s="17">
        <f t="shared" si="0"/>
        <v>860000</v>
      </c>
      <c r="D8" s="39">
        <f t="shared" si="1"/>
        <v>700000</v>
      </c>
      <c r="E8" s="13"/>
      <c r="F8" s="13">
        <v>1</v>
      </c>
      <c r="G8" s="13">
        <v>18</v>
      </c>
      <c r="H8" s="14">
        <v>24000</v>
      </c>
      <c r="I8" s="13">
        <v>29.147982062780269</v>
      </c>
      <c r="J8" s="13">
        <v>35.874439461883405</v>
      </c>
    </row>
    <row r="9" spans="1:11" s="18" customFormat="1" ht="19.95" customHeight="1" x14ac:dyDescent="0.3">
      <c r="A9" s="37" t="s">
        <v>81</v>
      </c>
      <c r="B9" s="17" t="s">
        <v>100</v>
      </c>
      <c r="C9" s="17">
        <f t="shared" si="0"/>
        <v>810000</v>
      </c>
      <c r="D9" s="39">
        <f t="shared" si="1"/>
        <v>700000</v>
      </c>
      <c r="E9" s="13"/>
      <c r="F9" s="13">
        <v>10</v>
      </c>
      <c r="G9" s="13">
        <v>21</v>
      </c>
      <c r="H9" s="14">
        <v>24000</v>
      </c>
      <c r="I9" s="13">
        <v>29.147982062780269</v>
      </c>
      <c r="J9" s="13">
        <v>33.632286995515692</v>
      </c>
    </row>
    <row r="10" spans="1:11" s="18" customFormat="1" ht="19.95" customHeight="1" x14ac:dyDescent="0.3">
      <c r="A10" s="37" t="s">
        <v>114</v>
      </c>
      <c r="B10" s="17" t="s">
        <v>100</v>
      </c>
      <c r="C10" s="17">
        <f t="shared" si="0"/>
        <v>700000</v>
      </c>
      <c r="D10" s="39">
        <f t="shared" si="1"/>
        <v>540000</v>
      </c>
      <c r="E10" s="13"/>
      <c r="F10" s="13">
        <v>1</v>
      </c>
      <c r="G10" s="13">
        <v>12</v>
      </c>
      <c r="H10" s="14">
        <v>24000</v>
      </c>
      <c r="I10" s="13">
        <v>22.421524663677129</v>
      </c>
      <c r="J10" s="13">
        <v>29.147982062780269</v>
      </c>
    </row>
    <row r="11" spans="1:11" s="18" customFormat="1" ht="19.95" customHeight="1" x14ac:dyDescent="0.3">
      <c r="A11" s="37" t="s">
        <v>69</v>
      </c>
      <c r="B11" s="17" t="s">
        <v>100</v>
      </c>
      <c r="C11" s="17">
        <f t="shared" si="0"/>
        <v>1020000</v>
      </c>
      <c r="D11" s="39">
        <f t="shared" si="1"/>
        <v>810000</v>
      </c>
      <c r="E11" s="13"/>
      <c r="F11" s="13">
        <v>18</v>
      </c>
      <c r="G11" s="13">
        <v>23</v>
      </c>
      <c r="H11" s="14">
        <v>24000</v>
      </c>
      <c r="I11" s="13">
        <v>33.632286995515692</v>
      </c>
      <c r="J11" s="13">
        <v>42.600896860986545</v>
      </c>
    </row>
    <row r="12" spans="1:11" s="18" customFormat="1" ht="19.8" customHeight="1" x14ac:dyDescent="0.3">
      <c r="A12" s="37" t="s">
        <v>79</v>
      </c>
      <c r="B12" s="17" t="s">
        <v>100</v>
      </c>
      <c r="C12" s="17">
        <f t="shared" si="0"/>
        <v>1400000</v>
      </c>
      <c r="D12" s="39">
        <f t="shared" si="1"/>
        <v>1180000</v>
      </c>
      <c r="E12" s="13"/>
      <c r="F12" s="13">
        <v>3</v>
      </c>
      <c r="G12" s="13">
        <v>30</v>
      </c>
      <c r="H12" s="14">
        <v>24000</v>
      </c>
      <c r="I12" s="13">
        <v>49.327354260089685</v>
      </c>
      <c r="J12" s="13">
        <v>58.295964125560538</v>
      </c>
    </row>
    <row r="13" spans="1:11" s="18" customFormat="1" ht="19.95" customHeight="1" x14ac:dyDescent="0.3">
      <c r="A13" s="37" t="s">
        <v>118</v>
      </c>
      <c r="B13" s="17" t="s">
        <v>102</v>
      </c>
      <c r="C13" s="17">
        <f t="shared" si="0"/>
        <v>750000</v>
      </c>
      <c r="D13" s="39">
        <f t="shared" si="1"/>
        <v>650000</v>
      </c>
      <c r="E13" s="19"/>
      <c r="F13" s="19">
        <v>6</v>
      </c>
      <c r="G13" s="19">
        <v>17</v>
      </c>
      <c r="H13" s="14">
        <v>24000</v>
      </c>
      <c r="I13" s="13">
        <v>26.905829596412556</v>
      </c>
      <c r="J13" s="13">
        <v>31.390134529147982</v>
      </c>
    </row>
    <row r="14" spans="1:11" s="18" customFormat="1" ht="19.95" customHeight="1" x14ac:dyDescent="0.3">
      <c r="A14" s="37" t="s">
        <v>56</v>
      </c>
      <c r="B14" s="17" t="s">
        <v>102</v>
      </c>
      <c r="C14" s="17">
        <f t="shared" si="0"/>
        <v>750000</v>
      </c>
      <c r="D14" s="39">
        <f t="shared" si="1"/>
        <v>650000</v>
      </c>
      <c r="E14" s="19"/>
      <c r="F14" s="19">
        <v>4</v>
      </c>
      <c r="G14" s="19">
        <v>15</v>
      </c>
      <c r="H14" s="14">
        <v>24000</v>
      </c>
      <c r="I14" s="13">
        <v>26.905829596412556</v>
      </c>
      <c r="J14" s="13">
        <v>31.390134529147982</v>
      </c>
    </row>
    <row r="15" spans="1:11" s="18" customFormat="1" ht="19.95" customHeight="1" x14ac:dyDescent="0.3">
      <c r="A15" s="37" t="s">
        <v>119</v>
      </c>
      <c r="B15" s="17" t="s">
        <v>105</v>
      </c>
      <c r="C15" s="17">
        <f t="shared" si="0"/>
        <v>750000</v>
      </c>
      <c r="D15" s="39">
        <f t="shared" si="1"/>
        <v>650000</v>
      </c>
      <c r="E15" s="19"/>
      <c r="F15" s="19">
        <v>10</v>
      </c>
      <c r="G15" s="19">
        <v>16</v>
      </c>
      <c r="H15" s="14">
        <v>24000</v>
      </c>
      <c r="I15" s="13">
        <v>26.905829596412556</v>
      </c>
      <c r="J15" s="13">
        <v>31.390134529147982</v>
      </c>
    </row>
    <row r="16" spans="1:11" s="18" customFormat="1" ht="19.95" customHeight="1" x14ac:dyDescent="0.3">
      <c r="A16" s="37" t="s">
        <v>64</v>
      </c>
      <c r="B16" s="17" t="s">
        <v>102</v>
      </c>
      <c r="C16" s="17">
        <f t="shared" si="0"/>
        <v>1400000</v>
      </c>
      <c r="D16" s="39">
        <f t="shared" si="1"/>
        <v>1180000</v>
      </c>
      <c r="E16" s="19">
        <v>990000</v>
      </c>
      <c r="F16" s="19">
        <v>5</v>
      </c>
      <c r="G16" s="19">
        <v>25</v>
      </c>
      <c r="H16" s="14">
        <v>24000</v>
      </c>
      <c r="I16" s="13">
        <v>49.327354260089685</v>
      </c>
      <c r="J16" s="13">
        <v>58.295964125560538</v>
      </c>
    </row>
    <row r="17" spans="1:10" s="18" customFormat="1" ht="19.95" customHeight="1" x14ac:dyDescent="0.3">
      <c r="A17" s="37" t="s">
        <v>120</v>
      </c>
      <c r="B17" s="17" t="s">
        <v>105</v>
      </c>
      <c r="C17" s="17">
        <f t="shared" si="0"/>
        <v>810000</v>
      </c>
      <c r="D17" s="39">
        <f t="shared" si="1"/>
        <v>650000</v>
      </c>
      <c r="E17" s="19"/>
      <c r="F17" s="19">
        <v>4</v>
      </c>
      <c r="G17" s="19">
        <v>18</v>
      </c>
      <c r="H17" s="14">
        <v>24000</v>
      </c>
      <c r="I17" s="13">
        <v>26.905829596412556</v>
      </c>
      <c r="J17" s="13">
        <v>33.632286995515692</v>
      </c>
    </row>
    <row r="18" spans="1:10" s="18" customFormat="1" ht="19.95" customHeight="1" x14ac:dyDescent="0.3">
      <c r="A18" s="37" t="s">
        <v>70</v>
      </c>
      <c r="B18" s="17" t="s">
        <v>105</v>
      </c>
      <c r="C18" s="17">
        <f t="shared" si="0"/>
        <v>750000</v>
      </c>
      <c r="D18" s="39">
        <f t="shared" si="1"/>
        <v>590000</v>
      </c>
      <c r="E18" s="19"/>
      <c r="F18" s="19">
        <v>3</v>
      </c>
      <c r="G18" s="19">
        <v>15</v>
      </c>
      <c r="H18" s="14">
        <v>24000</v>
      </c>
      <c r="I18" s="13">
        <v>24.663677130044842</v>
      </c>
      <c r="J18" s="13">
        <v>31.390134529147982</v>
      </c>
    </row>
    <row r="19" spans="1:10" s="18" customFormat="1" ht="19.95" customHeight="1" x14ac:dyDescent="0.3">
      <c r="A19" s="37" t="s">
        <v>121</v>
      </c>
      <c r="B19" s="17" t="s">
        <v>102</v>
      </c>
      <c r="C19" s="17">
        <f t="shared" si="0"/>
        <v>1180000</v>
      </c>
      <c r="D19" s="39">
        <f t="shared" si="1"/>
        <v>860000</v>
      </c>
      <c r="E19" s="19"/>
      <c r="F19" s="19">
        <v>2</v>
      </c>
      <c r="G19" s="19">
        <v>25</v>
      </c>
      <c r="H19" s="14">
        <v>24000</v>
      </c>
      <c r="I19" s="13">
        <v>35.874439461883405</v>
      </c>
      <c r="J19" s="13">
        <v>49.327354260089685</v>
      </c>
    </row>
    <row r="20" spans="1:10" s="18" customFormat="1" ht="19.95" customHeight="1" x14ac:dyDescent="0.3">
      <c r="A20" s="37" t="s">
        <v>122</v>
      </c>
      <c r="B20" s="17" t="s">
        <v>105</v>
      </c>
      <c r="C20" s="17">
        <f t="shared" si="0"/>
        <v>1350000</v>
      </c>
      <c r="D20" s="39">
        <f t="shared" si="1"/>
        <v>1130000</v>
      </c>
      <c r="E20" s="19"/>
      <c r="F20" s="19">
        <v>12</v>
      </c>
      <c r="G20" s="19">
        <v>32</v>
      </c>
      <c r="H20" s="14">
        <v>24000</v>
      </c>
      <c r="I20" s="13">
        <v>47.085201793721971</v>
      </c>
      <c r="J20" s="13">
        <v>56.053811659192824</v>
      </c>
    </row>
    <row r="21" spans="1:10" s="18" customFormat="1" ht="19.95" customHeight="1" x14ac:dyDescent="0.3">
      <c r="A21" s="37" t="s">
        <v>123</v>
      </c>
      <c r="B21" s="17" t="s">
        <v>102</v>
      </c>
      <c r="C21" s="17">
        <f t="shared" si="0"/>
        <v>1400000</v>
      </c>
      <c r="D21" s="39">
        <f t="shared" si="1"/>
        <v>1180000</v>
      </c>
      <c r="E21" s="19"/>
      <c r="F21" s="19">
        <v>2</v>
      </c>
      <c r="G21" s="19">
        <v>25</v>
      </c>
      <c r="H21" s="14">
        <v>24000</v>
      </c>
      <c r="I21" s="13">
        <v>49.327354260089685</v>
      </c>
      <c r="J21" s="13">
        <v>58.295964125560538</v>
      </c>
    </row>
    <row r="22" spans="1:10" s="18" customFormat="1" ht="19.95" customHeight="1" x14ac:dyDescent="0.3">
      <c r="A22" s="37" t="s">
        <v>124</v>
      </c>
      <c r="B22" s="17" t="s">
        <v>102</v>
      </c>
      <c r="C22" s="17">
        <f t="shared" si="0"/>
        <v>1610000</v>
      </c>
      <c r="D22" s="39">
        <f t="shared" si="1"/>
        <v>1400000</v>
      </c>
      <c r="E22" s="19"/>
      <c r="F22" s="19">
        <v>2</v>
      </c>
      <c r="G22" s="19">
        <v>43</v>
      </c>
      <c r="H22" s="14">
        <v>24000</v>
      </c>
      <c r="I22" s="13">
        <v>58.295964125560538</v>
      </c>
      <c r="J22" s="13">
        <v>67.264573991031384</v>
      </c>
    </row>
    <row r="23" spans="1:10" s="18" customFormat="1" ht="19.95" customHeight="1" x14ac:dyDescent="0.3">
      <c r="A23" s="37" t="s">
        <v>115</v>
      </c>
      <c r="B23" s="17" t="s">
        <v>99</v>
      </c>
      <c r="C23" s="17">
        <f t="shared" si="0"/>
        <v>700000</v>
      </c>
      <c r="D23" s="39">
        <f t="shared" si="1"/>
        <v>540000</v>
      </c>
      <c r="E23" s="19"/>
      <c r="F23" s="19">
        <v>5</v>
      </c>
      <c r="G23" s="19">
        <v>12</v>
      </c>
      <c r="H23" s="14">
        <v>24000</v>
      </c>
      <c r="I23" s="13">
        <v>22.421524663677129</v>
      </c>
      <c r="J23" s="13">
        <v>29.147982062780269</v>
      </c>
    </row>
    <row r="24" spans="1:10" s="18" customFormat="1" ht="19.95" customHeight="1" x14ac:dyDescent="0.3">
      <c r="A24" s="37" t="s">
        <v>65</v>
      </c>
      <c r="B24" s="17" t="s">
        <v>99</v>
      </c>
      <c r="C24" s="17">
        <f t="shared" si="0"/>
        <v>1450000</v>
      </c>
      <c r="D24" s="39">
        <f t="shared" si="1"/>
        <v>1240000</v>
      </c>
      <c r="E24" s="19">
        <v>865000</v>
      </c>
      <c r="F24" s="19">
        <v>5</v>
      </c>
      <c r="G24" s="19">
        <v>40</v>
      </c>
      <c r="H24" s="14">
        <v>24000</v>
      </c>
      <c r="I24" s="13">
        <v>51.569506726457398</v>
      </c>
      <c r="J24" s="13">
        <v>60.538116591928251</v>
      </c>
    </row>
    <row r="25" spans="1:10" s="18" customFormat="1" ht="19.95" customHeight="1" x14ac:dyDescent="0.3">
      <c r="A25" s="37" t="s">
        <v>95</v>
      </c>
      <c r="B25" s="17" t="s">
        <v>99</v>
      </c>
      <c r="C25" s="17">
        <f t="shared" si="0"/>
        <v>700000</v>
      </c>
      <c r="D25" s="39">
        <f t="shared" si="1"/>
        <v>540000</v>
      </c>
      <c r="E25" s="19"/>
      <c r="F25" s="19">
        <v>5</v>
      </c>
      <c r="G25" s="19">
        <v>12</v>
      </c>
      <c r="H25" s="14">
        <v>24000</v>
      </c>
      <c r="I25" s="13">
        <v>22.421524663677129</v>
      </c>
      <c r="J25" s="13">
        <v>29.147982062780269</v>
      </c>
    </row>
    <row r="26" spans="1:10" s="18" customFormat="1" ht="19.95" customHeight="1" x14ac:dyDescent="0.3">
      <c r="A26" s="37" t="s">
        <v>116</v>
      </c>
      <c r="B26" s="17" t="s">
        <v>99</v>
      </c>
      <c r="C26" s="17">
        <f t="shared" si="0"/>
        <v>750000</v>
      </c>
      <c r="D26" s="39">
        <f t="shared" si="1"/>
        <v>590000</v>
      </c>
      <c r="E26" s="19"/>
      <c r="F26" s="19">
        <v>1</v>
      </c>
      <c r="G26" s="19">
        <v>16</v>
      </c>
      <c r="H26" s="14">
        <v>24000</v>
      </c>
      <c r="I26" s="13">
        <v>24.663677130044842</v>
      </c>
      <c r="J26" s="13">
        <v>31.390134529147982</v>
      </c>
    </row>
    <row r="27" spans="1:10" s="18" customFormat="1" ht="19.95" customHeight="1" x14ac:dyDescent="0.3">
      <c r="A27" s="37" t="s">
        <v>117</v>
      </c>
      <c r="B27" s="17" t="s">
        <v>99</v>
      </c>
      <c r="C27" s="17">
        <f t="shared" si="0"/>
        <v>750000</v>
      </c>
      <c r="D27" s="39">
        <f t="shared" si="1"/>
        <v>650000</v>
      </c>
      <c r="E27" s="19"/>
      <c r="F27" s="19">
        <v>5</v>
      </c>
      <c r="G27" s="19">
        <v>16</v>
      </c>
      <c r="H27" s="14">
        <v>24000</v>
      </c>
      <c r="I27" s="13">
        <v>26.905829596412556</v>
      </c>
      <c r="J27" s="13">
        <v>31.390134529147982</v>
      </c>
    </row>
    <row r="28" spans="1:10" s="18" customFormat="1" ht="19.95" customHeight="1" x14ac:dyDescent="0.3">
      <c r="A28" s="37" t="s">
        <v>67</v>
      </c>
      <c r="B28" s="17" t="s">
        <v>99</v>
      </c>
      <c r="C28" s="17">
        <f t="shared" si="0"/>
        <v>810000</v>
      </c>
      <c r="D28" s="39">
        <f t="shared" si="1"/>
        <v>650000</v>
      </c>
      <c r="E28" s="19"/>
      <c r="F28" s="19">
        <v>3</v>
      </c>
      <c r="G28" s="19">
        <v>14</v>
      </c>
      <c r="H28" s="14">
        <v>24000</v>
      </c>
      <c r="I28" s="13">
        <v>26.905829596412556</v>
      </c>
      <c r="J28" s="13">
        <v>33.632286995515692</v>
      </c>
    </row>
    <row r="29" spans="1:10" s="18" customFormat="1" ht="19.95" customHeight="1" x14ac:dyDescent="0.3">
      <c r="A29" s="37" t="s">
        <v>125</v>
      </c>
      <c r="B29" s="17" t="s">
        <v>101</v>
      </c>
      <c r="C29" s="17">
        <f t="shared" si="0"/>
        <v>700000</v>
      </c>
      <c r="D29" s="39">
        <f t="shared" si="1"/>
        <v>540000</v>
      </c>
      <c r="E29" s="19"/>
      <c r="F29" s="19">
        <v>3</v>
      </c>
      <c r="G29" s="19">
        <v>10</v>
      </c>
      <c r="H29" s="14">
        <v>24000</v>
      </c>
      <c r="I29" s="13">
        <v>22.421524663677129</v>
      </c>
      <c r="J29" s="13">
        <v>29.147982062780269</v>
      </c>
    </row>
    <row r="30" spans="1:10" s="18" customFormat="1" ht="19.95" customHeight="1" x14ac:dyDescent="0.3">
      <c r="A30" s="37" t="s">
        <v>126</v>
      </c>
      <c r="B30" s="17" t="s">
        <v>101</v>
      </c>
      <c r="C30" s="17">
        <f t="shared" si="0"/>
        <v>750000</v>
      </c>
      <c r="D30" s="39">
        <f t="shared" si="1"/>
        <v>590000</v>
      </c>
      <c r="E30" s="19"/>
      <c r="F30" s="19">
        <v>3</v>
      </c>
      <c r="G30" s="19">
        <v>13</v>
      </c>
      <c r="H30" s="14">
        <v>24000</v>
      </c>
      <c r="I30" s="13">
        <v>24.663677130044842</v>
      </c>
      <c r="J30" s="13">
        <v>31.390134529147982</v>
      </c>
    </row>
    <row r="31" spans="1:10" s="18" customFormat="1" ht="19.95" customHeight="1" x14ac:dyDescent="0.3">
      <c r="A31" s="37" t="s">
        <v>94</v>
      </c>
      <c r="B31" s="17" t="s">
        <v>101</v>
      </c>
      <c r="C31" s="17">
        <f t="shared" si="0"/>
        <v>810000</v>
      </c>
      <c r="D31" s="39">
        <f t="shared" si="1"/>
        <v>650000</v>
      </c>
      <c r="E31" s="19"/>
      <c r="F31" s="19">
        <v>4</v>
      </c>
      <c r="G31" s="19">
        <v>15</v>
      </c>
      <c r="H31" s="14">
        <v>24000</v>
      </c>
      <c r="I31" s="13">
        <v>26.905829596412556</v>
      </c>
      <c r="J31" s="13">
        <v>33.632286995515692</v>
      </c>
    </row>
    <row r="32" spans="1:10" s="18" customFormat="1" ht="19.95" customHeight="1" x14ac:dyDescent="0.3">
      <c r="A32" s="37" t="s">
        <v>93</v>
      </c>
      <c r="B32" s="17" t="s">
        <v>101</v>
      </c>
      <c r="C32" s="17">
        <f t="shared" si="0"/>
        <v>810000</v>
      </c>
      <c r="D32" s="39">
        <f t="shared" si="1"/>
        <v>650000</v>
      </c>
      <c r="E32" s="19">
        <v>795000</v>
      </c>
      <c r="F32" s="19">
        <v>4</v>
      </c>
      <c r="G32" s="19">
        <v>14</v>
      </c>
      <c r="H32" s="14">
        <v>24000</v>
      </c>
      <c r="I32" s="13">
        <v>26.905829596412556</v>
      </c>
      <c r="J32" s="13">
        <v>33.632286995515692</v>
      </c>
    </row>
    <row r="33" spans="1:10" s="18" customFormat="1" ht="19.95" customHeight="1" x14ac:dyDescent="0.3">
      <c r="A33" s="37" t="s">
        <v>80</v>
      </c>
      <c r="B33" s="17" t="s">
        <v>101</v>
      </c>
      <c r="C33" s="17">
        <f t="shared" si="0"/>
        <v>1350000</v>
      </c>
      <c r="D33" s="39">
        <f t="shared" si="1"/>
        <v>1130000</v>
      </c>
      <c r="E33" s="19"/>
      <c r="F33" s="19">
        <v>2</v>
      </c>
      <c r="G33" s="19">
        <v>32</v>
      </c>
      <c r="H33" s="14">
        <v>24000</v>
      </c>
      <c r="I33" s="13">
        <v>47.085201793721971</v>
      </c>
      <c r="J33" s="13">
        <v>56.053811659192824</v>
      </c>
    </row>
    <row r="34" spans="1:10" s="18" customFormat="1" ht="19.95" customHeight="1" x14ac:dyDescent="0.3">
      <c r="A34" s="38" t="s">
        <v>132</v>
      </c>
      <c r="B34" s="22" t="s">
        <v>104</v>
      </c>
      <c r="C34" s="17">
        <f t="shared" si="0"/>
        <v>810000</v>
      </c>
      <c r="D34" s="39">
        <f t="shared" si="1"/>
        <v>650000</v>
      </c>
      <c r="E34" s="14"/>
      <c r="F34" s="14">
        <v>4</v>
      </c>
      <c r="G34" s="14">
        <v>14</v>
      </c>
      <c r="H34" s="14">
        <v>24000</v>
      </c>
      <c r="I34" s="13">
        <v>26.905829596412556</v>
      </c>
      <c r="J34" s="13">
        <v>33.632286995515692</v>
      </c>
    </row>
    <row r="35" spans="1:10" s="18" customFormat="1" ht="19.95" customHeight="1" x14ac:dyDescent="0.3">
      <c r="A35" s="38" t="s">
        <v>103</v>
      </c>
      <c r="B35" s="22" t="s">
        <v>104</v>
      </c>
      <c r="C35" s="17">
        <f t="shared" si="0"/>
        <v>860000</v>
      </c>
      <c r="D35" s="39">
        <f t="shared" si="1"/>
        <v>700000</v>
      </c>
      <c r="E35" s="14"/>
      <c r="F35" s="14">
        <v>1</v>
      </c>
      <c r="G35" s="14">
        <v>16</v>
      </c>
      <c r="H35" s="14">
        <v>24000</v>
      </c>
      <c r="I35" s="13">
        <v>29.147982062780269</v>
      </c>
      <c r="J35" s="13">
        <v>35.874439461883405</v>
      </c>
    </row>
    <row r="36" spans="1:10" s="18" customFormat="1" ht="19.95" customHeight="1" x14ac:dyDescent="0.3">
      <c r="A36" s="37" t="s">
        <v>78</v>
      </c>
      <c r="B36" s="17" t="s">
        <v>111</v>
      </c>
      <c r="C36" s="17">
        <f t="shared" si="0"/>
        <v>700000</v>
      </c>
      <c r="D36" s="39">
        <f t="shared" si="1"/>
        <v>590000</v>
      </c>
      <c r="E36" s="19"/>
      <c r="F36" s="19">
        <v>5</v>
      </c>
      <c r="G36" s="19">
        <v>12</v>
      </c>
      <c r="H36" s="14">
        <v>24000</v>
      </c>
      <c r="I36" s="13">
        <v>24.663677130044842</v>
      </c>
      <c r="J36" s="13">
        <v>29.147982062780269</v>
      </c>
    </row>
    <row r="37" spans="1:10" s="18" customFormat="1" ht="19.95" customHeight="1" x14ac:dyDescent="0.3">
      <c r="A37" s="37" t="s">
        <v>55</v>
      </c>
      <c r="B37" s="17" t="s">
        <v>111</v>
      </c>
      <c r="C37" s="17">
        <f t="shared" si="0"/>
        <v>700000</v>
      </c>
      <c r="D37" s="39">
        <f t="shared" si="1"/>
        <v>590000</v>
      </c>
      <c r="E37" s="19"/>
      <c r="F37" s="19">
        <v>5</v>
      </c>
      <c r="G37" s="19">
        <v>13</v>
      </c>
      <c r="H37" s="14">
        <v>24000</v>
      </c>
      <c r="I37" s="13">
        <v>24.663677130044842</v>
      </c>
      <c r="J37" s="13">
        <v>29.147982062780269</v>
      </c>
    </row>
    <row r="38" spans="1:10" s="18" customFormat="1" ht="19.95" customHeight="1" x14ac:dyDescent="0.3">
      <c r="A38" s="37" t="s">
        <v>66</v>
      </c>
      <c r="B38" s="17" t="s">
        <v>111</v>
      </c>
      <c r="C38" s="17">
        <f t="shared" si="0"/>
        <v>1350000</v>
      </c>
      <c r="D38" s="39">
        <f t="shared" si="1"/>
        <v>1130000</v>
      </c>
      <c r="E38" s="19">
        <v>849000</v>
      </c>
      <c r="F38" s="19">
        <v>4</v>
      </c>
      <c r="G38" s="19">
        <v>36</v>
      </c>
      <c r="H38" s="14">
        <v>24000</v>
      </c>
      <c r="I38" s="13">
        <v>47.085201793721971</v>
      </c>
      <c r="J38" s="13">
        <v>56.053811659192824</v>
      </c>
    </row>
    <row r="39" spans="1:10" s="18" customFormat="1" ht="19.95" customHeight="1" x14ac:dyDescent="0.3">
      <c r="A39" s="37" t="s">
        <v>59</v>
      </c>
      <c r="B39" s="17" t="s">
        <v>111</v>
      </c>
      <c r="C39" s="17">
        <f t="shared" si="0"/>
        <v>700000</v>
      </c>
      <c r="D39" s="39">
        <f t="shared" si="1"/>
        <v>590000</v>
      </c>
      <c r="E39" s="19"/>
      <c r="F39" s="19">
        <v>4</v>
      </c>
      <c r="G39" s="19">
        <v>15</v>
      </c>
      <c r="H39" s="14">
        <v>24000</v>
      </c>
      <c r="I39" s="13">
        <v>24.663677130044842</v>
      </c>
      <c r="J39" s="13">
        <v>29.147982062780269</v>
      </c>
    </row>
    <row r="40" spans="1:10" s="18" customFormat="1" ht="19.95" customHeight="1" x14ac:dyDescent="0.3">
      <c r="A40" s="37" t="s">
        <v>68</v>
      </c>
      <c r="B40" s="17" t="s">
        <v>111</v>
      </c>
      <c r="C40" s="17">
        <f t="shared" si="0"/>
        <v>650000</v>
      </c>
      <c r="D40" s="39">
        <f t="shared" si="1"/>
        <v>540000</v>
      </c>
      <c r="E40" s="19"/>
      <c r="F40" s="19">
        <v>5</v>
      </c>
      <c r="G40" s="19">
        <v>11</v>
      </c>
      <c r="H40" s="14">
        <v>24000</v>
      </c>
      <c r="I40" s="13">
        <v>22.421524663677129</v>
      </c>
      <c r="J40" s="13">
        <v>26.905829596412556</v>
      </c>
    </row>
    <row r="41" spans="1:10" s="18" customFormat="1" ht="19.95" customHeight="1" x14ac:dyDescent="0.3">
      <c r="A41" s="37" t="s">
        <v>57</v>
      </c>
      <c r="B41" s="17" t="s">
        <v>111</v>
      </c>
      <c r="C41" s="17">
        <f t="shared" si="0"/>
        <v>810000</v>
      </c>
      <c r="D41" s="39">
        <f t="shared" si="1"/>
        <v>700000</v>
      </c>
      <c r="E41" s="19"/>
      <c r="F41" s="19">
        <v>4</v>
      </c>
      <c r="G41" s="19">
        <v>18</v>
      </c>
      <c r="H41" s="14">
        <v>24000</v>
      </c>
      <c r="I41" s="13">
        <v>29.147982062780269</v>
      </c>
      <c r="J41" s="13">
        <v>33.632286995515692</v>
      </c>
    </row>
    <row r="42" spans="1:10" s="18" customFormat="1" ht="19.95" customHeight="1" x14ac:dyDescent="0.3">
      <c r="A42" s="37" t="s">
        <v>60</v>
      </c>
      <c r="B42" s="17" t="s">
        <v>111</v>
      </c>
      <c r="C42" s="17">
        <f t="shared" si="0"/>
        <v>700000</v>
      </c>
      <c r="D42" s="39">
        <f t="shared" si="1"/>
        <v>540000</v>
      </c>
      <c r="E42" s="19"/>
      <c r="F42" s="19">
        <v>4</v>
      </c>
      <c r="G42" s="19">
        <v>12</v>
      </c>
      <c r="H42" s="14">
        <v>24000</v>
      </c>
      <c r="I42" s="13">
        <v>22.421524663677129</v>
      </c>
      <c r="J42" s="13">
        <v>29.147982062780269</v>
      </c>
    </row>
    <row r="43" spans="1:10" s="18" customFormat="1" ht="19.95" customHeight="1" x14ac:dyDescent="0.3">
      <c r="A43" s="37" t="s">
        <v>127</v>
      </c>
      <c r="B43" s="17" t="s">
        <v>106</v>
      </c>
      <c r="C43" s="17">
        <f t="shared" si="0"/>
        <v>1780000</v>
      </c>
      <c r="D43" s="39">
        <f t="shared" si="1"/>
        <v>1510000</v>
      </c>
      <c r="E43" s="19"/>
      <c r="F43" s="19">
        <v>9</v>
      </c>
      <c r="G43" s="19">
        <v>50</v>
      </c>
      <c r="H43" s="14">
        <v>24000</v>
      </c>
      <c r="I43" s="13">
        <v>62.780269058295964</v>
      </c>
      <c r="J43" s="13">
        <v>73.991031390134523</v>
      </c>
    </row>
    <row r="44" spans="1:10" s="18" customFormat="1" ht="19.95" customHeight="1" x14ac:dyDescent="0.3">
      <c r="A44" s="37" t="s">
        <v>96</v>
      </c>
      <c r="B44" s="17" t="s">
        <v>106</v>
      </c>
      <c r="C44" s="17">
        <f t="shared" si="0"/>
        <v>1880000</v>
      </c>
      <c r="D44" s="39">
        <f t="shared" si="1"/>
        <v>1670000</v>
      </c>
      <c r="E44" s="19"/>
      <c r="F44" s="19">
        <v>11</v>
      </c>
      <c r="G44" s="19">
        <v>55</v>
      </c>
      <c r="H44" s="14">
        <v>24000</v>
      </c>
      <c r="I44" s="13">
        <v>69.506726457399097</v>
      </c>
      <c r="J44" s="13">
        <v>78.47533632286995</v>
      </c>
    </row>
    <row r="45" spans="1:10" s="18" customFormat="1" ht="19.95" customHeight="1" x14ac:dyDescent="0.3">
      <c r="A45" s="37" t="s">
        <v>97</v>
      </c>
      <c r="B45" s="17" t="s">
        <v>106</v>
      </c>
      <c r="C45" s="17">
        <f t="shared" si="0"/>
        <v>2260000</v>
      </c>
      <c r="D45" s="39">
        <f t="shared" si="1"/>
        <v>2040000</v>
      </c>
      <c r="E45" s="19"/>
      <c r="F45" s="19">
        <v>2</v>
      </c>
      <c r="G45" s="19">
        <v>63</v>
      </c>
      <c r="H45" s="14">
        <v>24000</v>
      </c>
      <c r="I45" s="13">
        <v>85.20179372197309</v>
      </c>
      <c r="J45" s="13">
        <v>94.170403587443943</v>
      </c>
    </row>
    <row r="46" spans="1:10" s="18" customFormat="1" ht="19.95" customHeight="1" x14ac:dyDescent="0.3">
      <c r="A46" s="37" t="s">
        <v>98</v>
      </c>
      <c r="B46" s="17" t="s">
        <v>106</v>
      </c>
      <c r="C46" s="17">
        <f t="shared" si="0"/>
        <v>2910000</v>
      </c>
      <c r="D46" s="39">
        <f t="shared" si="1"/>
        <v>2580000</v>
      </c>
      <c r="E46" s="19"/>
      <c r="F46" s="19">
        <v>2</v>
      </c>
      <c r="G46" s="19">
        <v>73</v>
      </c>
      <c r="H46" s="14">
        <v>24000</v>
      </c>
      <c r="I46" s="13">
        <v>107.62331838565022</v>
      </c>
      <c r="J46" s="13">
        <v>121.0762331838565</v>
      </c>
    </row>
    <row r="47" spans="1:10" s="18" customFormat="1" ht="19.95" customHeight="1" x14ac:dyDescent="0.3">
      <c r="A47" s="37" t="s">
        <v>110</v>
      </c>
      <c r="B47" s="16" t="s">
        <v>109</v>
      </c>
      <c r="C47" s="17">
        <f t="shared" si="0"/>
        <v>750000</v>
      </c>
      <c r="D47" s="39">
        <f t="shared" si="1"/>
        <v>540000</v>
      </c>
      <c r="E47" s="19"/>
      <c r="F47" s="19">
        <v>5</v>
      </c>
      <c r="G47" s="19">
        <v>14</v>
      </c>
      <c r="H47" s="14">
        <v>24000</v>
      </c>
      <c r="I47" s="13">
        <v>22.421524663677129</v>
      </c>
      <c r="J47" s="13">
        <v>31.390134529147982</v>
      </c>
    </row>
    <row r="48" spans="1:10" s="18" customFormat="1" ht="19.95" customHeight="1" x14ac:dyDescent="0.3">
      <c r="A48" s="37" t="s">
        <v>58</v>
      </c>
      <c r="B48" s="16" t="s">
        <v>108</v>
      </c>
      <c r="C48" s="17">
        <f t="shared" si="0"/>
        <v>700000</v>
      </c>
      <c r="D48" s="39">
        <f t="shared" si="1"/>
        <v>540000</v>
      </c>
      <c r="E48" s="19"/>
      <c r="F48" s="19">
        <v>5</v>
      </c>
      <c r="G48" s="19">
        <v>12</v>
      </c>
      <c r="H48" s="14">
        <v>24000</v>
      </c>
      <c r="I48" s="13">
        <v>22.421524663677129</v>
      </c>
      <c r="J48" s="13">
        <v>29.147982062780269</v>
      </c>
    </row>
    <row r="49" spans="1:10" s="18" customFormat="1" ht="19.95" customHeight="1" x14ac:dyDescent="0.3">
      <c r="A49" s="37" t="s">
        <v>10</v>
      </c>
      <c r="B49" s="17" t="s">
        <v>107</v>
      </c>
      <c r="C49" s="17">
        <f t="shared" si="0"/>
        <v>160000</v>
      </c>
      <c r="D49" s="39">
        <f t="shared" si="1"/>
        <v>110000</v>
      </c>
      <c r="E49" s="13"/>
      <c r="F49" s="13">
        <v>15</v>
      </c>
      <c r="G49" s="13">
        <v>3</v>
      </c>
      <c r="H49" s="14">
        <v>24000</v>
      </c>
      <c r="I49" s="13">
        <v>4.4843049327354256</v>
      </c>
      <c r="J49" s="13">
        <v>6.7264573991031389</v>
      </c>
    </row>
    <row r="50" spans="1:10" s="18" customFormat="1" ht="19.95" customHeight="1" x14ac:dyDescent="0.3">
      <c r="A50" s="37" t="s">
        <v>61</v>
      </c>
      <c r="B50" s="17" t="s">
        <v>107</v>
      </c>
      <c r="C50" s="17">
        <f t="shared" si="0"/>
        <v>160000</v>
      </c>
      <c r="D50" s="39">
        <f t="shared" si="1"/>
        <v>110000</v>
      </c>
      <c r="E50" s="13"/>
      <c r="F50" s="13">
        <v>41</v>
      </c>
      <c r="G50" s="13">
        <v>3</v>
      </c>
      <c r="H50" s="14">
        <v>24000</v>
      </c>
      <c r="I50" s="13">
        <v>4.4843049327354256</v>
      </c>
      <c r="J50" s="13">
        <v>6.7264573991031389</v>
      </c>
    </row>
    <row r="51" spans="1:10" s="18" customFormat="1" ht="19.95" customHeight="1" x14ac:dyDescent="0.3">
      <c r="A51" s="40" t="s">
        <v>62</v>
      </c>
      <c r="B51" s="41" t="s">
        <v>107</v>
      </c>
      <c r="C51" s="41">
        <f t="shared" si="0"/>
        <v>110000</v>
      </c>
      <c r="D51" s="42">
        <f t="shared" si="1"/>
        <v>80000</v>
      </c>
      <c r="E51" s="13"/>
      <c r="F51" s="13">
        <v>6</v>
      </c>
      <c r="G51" s="13">
        <v>2</v>
      </c>
      <c r="H51" s="14">
        <v>24000</v>
      </c>
      <c r="I51" s="13">
        <v>3.1390134529147984</v>
      </c>
      <c r="J51" s="13">
        <v>4.4843049327354256</v>
      </c>
    </row>
  </sheetData>
  <mergeCells count="5">
    <mergeCell ref="A1:D1"/>
    <mergeCell ref="F1:H2"/>
    <mergeCell ref="I1:J2"/>
    <mergeCell ref="A2:D2"/>
    <mergeCell ref="K1:K2"/>
  </mergeCells>
  <phoneticPr fontId="7" type="noConversion"/>
  <conditionalFormatting sqref="H4:H51">
    <cfRule type="cellIs" dxfId="1" priority="1" operator="lessThan">
      <formula>22300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B959-CA94-4F0A-B9BD-8A6269F8B462}">
  <sheetPr>
    <tabColor rgb="FF002060"/>
  </sheetPr>
  <dimension ref="A1:K51"/>
  <sheetViews>
    <sheetView rightToLeft="1" topLeftCell="A7" workbookViewId="0">
      <selection activeCell="A24" sqref="A24:XFD24"/>
    </sheetView>
  </sheetViews>
  <sheetFormatPr defaultRowHeight="14.4" x14ac:dyDescent="0.3"/>
  <cols>
    <col min="1" max="1" width="46.44140625" customWidth="1"/>
    <col min="2" max="2" width="16.44140625" customWidth="1"/>
    <col min="3" max="3" width="16.21875" customWidth="1"/>
    <col min="4" max="4" width="14.88671875" customWidth="1"/>
    <col min="5" max="5" width="12.44140625" customWidth="1"/>
    <col min="7" max="8" width="14" customWidth="1"/>
    <col min="9" max="9" width="13" customWidth="1"/>
    <col min="10" max="10" width="12" customWidth="1"/>
    <col min="11" max="11" width="14.21875" bestFit="1" customWidth="1"/>
  </cols>
  <sheetData>
    <row r="1" spans="1:11" ht="117" customHeight="1" x14ac:dyDescent="0.5">
      <c r="A1" s="66" t="s">
        <v>201</v>
      </c>
      <c r="B1" s="66"/>
      <c r="C1" s="66"/>
      <c r="D1" s="81"/>
      <c r="E1" s="82"/>
      <c r="F1" s="82"/>
      <c r="G1" s="82"/>
      <c r="H1" s="82"/>
      <c r="I1" s="82"/>
      <c r="J1" s="82"/>
      <c r="K1" s="73"/>
    </row>
    <row r="2" spans="1:11" ht="35.25" customHeight="1" x14ac:dyDescent="0.3">
      <c r="A2" s="78" t="s">
        <v>49</v>
      </c>
      <c r="B2" s="79"/>
      <c r="C2" s="80"/>
      <c r="D2" s="81"/>
      <c r="E2" s="82"/>
      <c r="F2" s="82"/>
      <c r="G2" s="82"/>
      <c r="H2" s="82"/>
      <c r="I2" s="82"/>
      <c r="J2" s="82"/>
      <c r="K2" s="73"/>
    </row>
    <row r="3" spans="1:11" ht="15.6" x14ac:dyDescent="0.3">
      <c r="A3" s="50" t="s">
        <v>2</v>
      </c>
      <c r="B3" s="51" t="s">
        <v>3</v>
      </c>
      <c r="C3" s="52" t="s">
        <v>4</v>
      </c>
      <c r="D3" s="35" t="s">
        <v>73</v>
      </c>
      <c r="E3" s="33" t="s">
        <v>74</v>
      </c>
      <c r="F3" s="34" t="s">
        <v>5</v>
      </c>
      <c r="G3" s="34" t="s">
        <v>130</v>
      </c>
      <c r="H3" s="34" t="s">
        <v>129</v>
      </c>
      <c r="I3" s="34" t="s">
        <v>7</v>
      </c>
      <c r="J3" s="34" t="s">
        <v>9</v>
      </c>
      <c r="K3" s="23" t="s">
        <v>133</v>
      </c>
    </row>
    <row r="4" spans="1:11" ht="19.95" customHeight="1" x14ac:dyDescent="0.3">
      <c r="A4" s="47" t="s">
        <v>220</v>
      </c>
      <c r="B4" s="15">
        <f>G4*J4</f>
        <v>1430000</v>
      </c>
      <c r="C4" s="49">
        <f>H4*J4</f>
        <v>1170000</v>
      </c>
      <c r="D4" s="36">
        <v>2575000</v>
      </c>
      <c r="E4" s="4"/>
      <c r="F4" s="4">
        <v>4</v>
      </c>
      <c r="G4" s="4">
        <f>I4+20</f>
        <v>55</v>
      </c>
      <c r="H4" s="4">
        <f>I4+10</f>
        <v>45</v>
      </c>
      <c r="I4" s="4">
        <v>35</v>
      </c>
      <c r="J4" s="4">
        <v>26000</v>
      </c>
      <c r="K4" s="18"/>
    </row>
    <row r="5" spans="1:11" ht="19.95" customHeight="1" x14ac:dyDescent="0.3">
      <c r="A5" s="47" t="s">
        <v>89</v>
      </c>
      <c r="B5" s="15">
        <f t="shared" ref="B5:B31" si="0">G5*J5</f>
        <v>1560000</v>
      </c>
      <c r="C5" s="49">
        <f t="shared" ref="C5:C31" si="1">H5*J5</f>
        <v>1300000</v>
      </c>
      <c r="D5" s="36"/>
      <c r="E5" s="4"/>
      <c r="F5" s="4">
        <v>2</v>
      </c>
      <c r="G5" s="4">
        <f t="shared" ref="G5:G31" si="2">I5+20</f>
        <v>60</v>
      </c>
      <c r="H5" s="4">
        <f t="shared" ref="H5:H31" si="3">I5+10</f>
        <v>50</v>
      </c>
      <c r="I5" s="4">
        <v>40</v>
      </c>
      <c r="J5" s="4">
        <v>26000</v>
      </c>
      <c r="K5" s="18"/>
    </row>
    <row r="6" spans="1:11" ht="19.95" customHeight="1" x14ac:dyDescent="0.3">
      <c r="A6" s="47" t="s">
        <v>83</v>
      </c>
      <c r="B6" s="15">
        <f t="shared" si="0"/>
        <v>1430000</v>
      </c>
      <c r="C6" s="49">
        <f t="shared" si="1"/>
        <v>1170000</v>
      </c>
      <c r="D6" s="36"/>
      <c r="E6" s="4"/>
      <c r="F6" s="4">
        <v>1</v>
      </c>
      <c r="G6" s="4">
        <f t="shared" si="2"/>
        <v>55</v>
      </c>
      <c r="H6" s="4">
        <f t="shared" si="3"/>
        <v>45</v>
      </c>
      <c r="I6" s="4">
        <v>35</v>
      </c>
      <c r="J6" s="4">
        <v>26000</v>
      </c>
      <c r="K6" s="18"/>
    </row>
    <row r="7" spans="1:11" ht="19.95" customHeight="1" x14ac:dyDescent="0.3">
      <c r="A7" s="47" t="s">
        <v>219</v>
      </c>
      <c r="B7" s="15">
        <f t="shared" si="0"/>
        <v>1456000</v>
      </c>
      <c r="C7" s="49">
        <f t="shared" si="1"/>
        <v>1196000</v>
      </c>
      <c r="D7" s="36">
        <v>3180000</v>
      </c>
      <c r="E7" s="4"/>
      <c r="F7" s="4">
        <v>1</v>
      </c>
      <c r="G7" s="4">
        <f t="shared" si="2"/>
        <v>56</v>
      </c>
      <c r="H7" s="4">
        <f t="shared" si="3"/>
        <v>46</v>
      </c>
      <c r="I7" s="4">
        <v>36</v>
      </c>
      <c r="J7" s="4">
        <v>26000</v>
      </c>
      <c r="K7" s="18"/>
    </row>
    <row r="8" spans="1:11" ht="19.95" customHeight="1" x14ac:dyDescent="0.3">
      <c r="A8" s="47" t="s">
        <v>217</v>
      </c>
      <c r="B8" s="15">
        <f t="shared" si="0"/>
        <v>1482000</v>
      </c>
      <c r="C8" s="49">
        <f t="shared" si="1"/>
        <v>1222000</v>
      </c>
      <c r="D8" s="36">
        <v>2260000</v>
      </c>
      <c r="E8" s="4"/>
      <c r="F8" s="4">
        <v>4</v>
      </c>
      <c r="G8" s="4">
        <f t="shared" si="2"/>
        <v>57</v>
      </c>
      <c r="H8" s="4">
        <f t="shared" si="3"/>
        <v>47</v>
      </c>
      <c r="I8" s="4">
        <v>37</v>
      </c>
      <c r="J8" s="4">
        <v>26000</v>
      </c>
      <c r="K8" s="18"/>
    </row>
    <row r="9" spans="1:11" ht="19.95" customHeight="1" x14ac:dyDescent="0.3">
      <c r="A9" s="47" t="s">
        <v>218</v>
      </c>
      <c r="B9" s="15">
        <f t="shared" si="0"/>
        <v>1560000</v>
      </c>
      <c r="C9" s="49">
        <f t="shared" si="1"/>
        <v>1300000</v>
      </c>
      <c r="D9" s="36">
        <v>2475000</v>
      </c>
      <c r="E9" s="4"/>
      <c r="F9" s="4">
        <v>5</v>
      </c>
      <c r="G9" s="4">
        <f t="shared" si="2"/>
        <v>60</v>
      </c>
      <c r="H9" s="4">
        <f t="shared" si="3"/>
        <v>50</v>
      </c>
      <c r="I9" s="4">
        <v>40</v>
      </c>
      <c r="J9" s="4">
        <v>26000</v>
      </c>
      <c r="K9" s="18"/>
    </row>
    <row r="10" spans="1:11" ht="19.95" customHeight="1" x14ac:dyDescent="0.3">
      <c r="A10" s="47" t="s">
        <v>86</v>
      </c>
      <c r="B10" s="15">
        <f t="shared" si="0"/>
        <v>1560000</v>
      </c>
      <c r="C10" s="49">
        <f t="shared" si="1"/>
        <v>1300000</v>
      </c>
      <c r="D10" s="4"/>
      <c r="E10" s="4"/>
      <c r="F10" s="4">
        <v>2</v>
      </c>
      <c r="G10" s="4">
        <f t="shared" si="2"/>
        <v>60</v>
      </c>
      <c r="H10" s="4">
        <f t="shared" si="3"/>
        <v>50</v>
      </c>
      <c r="I10" s="4">
        <v>40</v>
      </c>
      <c r="J10" s="4">
        <v>26000</v>
      </c>
      <c r="K10" s="18"/>
    </row>
    <row r="11" spans="1:11" ht="19.95" customHeight="1" x14ac:dyDescent="0.3">
      <c r="A11" s="47" t="s">
        <v>216</v>
      </c>
      <c r="B11" s="15">
        <f t="shared" si="0"/>
        <v>1950000</v>
      </c>
      <c r="C11" s="49">
        <f t="shared" si="1"/>
        <v>1690000</v>
      </c>
      <c r="D11" s="4">
        <v>1795000</v>
      </c>
      <c r="E11" s="4"/>
      <c r="F11" s="4">
        <v>2</v>
      </c>
      <c r="G11" s="4">
        <f t="shared" si="2"/>
        <v>75</v>
      </c>
      <c r="H11" s="4">
        <f t="shared" si="3"/>
        <v>65</v>
      </c>
      <c r="I11" s="4">
        <v>55</v>
      </c>
      <c r="J11" s="4">
        <v>26000</v>
      </c>
      <c r="K11" s="18"/>
    </row>
    <row r="12" spans="1:11" ht="19.95" customHeight="1" x14ac:dyDescent="0.3">
      <c r="A12" s="47" t="s">
        <v>82</v>
      </c>
      <c r="B12" s="15">
        <f t="shared" si="0"/>
        <v>2080000</v>
      </c>
      <c r="C12" s="49">
        <f t="shared" si="1"/>
        <v>1820000</v>
      </c>
      <c r="D12" s="4">
        <v>3736000</v>
      </c>
      <c r="E12" s="4"/>
      <c r="F12" s="4">
        <v>6</v>
      </c>
      <c r="G12" s="4">
        <f t="shared" si="2"/>
        <v>80</v>
      </c>
      <c r="H12" s="4">
        <f t="shared" si="3"/>
        <v>70</v>
      </c>
      <c r="I12" s="4">
        <v>60</v>
      </c>
      <c r="J12" s="4">
        <v>26000</v>
      </c>
      <c r="K12" s="18"/>
    </row>
    <row r="13" spans="1:11" ht="19.95" customHeight="1" x14ac:dyDescent="0.3">
      <c r="A13" s="47" t="s">
        <v>85</v>
      </c>
      <c r="B13" s="15">
        <f t="shared" si="0"/>
        <v>1430000</v>
      </c>
      <c r="C13" s="49">
        <f t="shared" si="1"/>
        <v>1170000</v>
      </c>
      <c r="D13" s="4">
        <v>2195000</v>
      </c>
      <c r="E13" s="4"/>
      <c r="F13" s="4">
        <v>2</v>
      </c>
      <c r="G13" s="4">
        <f t="shared" si="2"/>
        <v>55</v>
      </c>
      <c r="H13" s="4">
        <f t="shared" si="3"/>
        <v>45</v>
      </c>
      <c r="I13" s="4">
        <v>35</v>
      </c>
      <c r="J13" s="4">
        <v>26000</v>
      </c>
      <c r="K13" s="18"/>
    </row>
    <row r="14" spans="1:11" ht="19.95" customHeight="1" x14ac:dyDescent="0.3">
      <c r="A14" s="47" t="s">
        <v>75</v>
      </c>
      <c r="B14" s="15">
        <f t="shared" si="0"/>
        <v>1352000</v>
      </c>
      <c r="C14" s="49">
        <f t="shared" si="1"/>
        <v>1092000</v>
      </c>
      <c r="D14" s="4">
        <v>2395000</v>
      </c>
      <c r="E14" s="4"/>
      <c r="F14" s="4">
        <v>0</v>
      </c>
      <c r="G14" s="4">
        <f t="shared" si="2"/>
        <v>52</v>
      </c>
      <c r="H14" s="4">
        <f t="shared" si="3"/>
        <v>42</v>
      </c>
      <c r="I14" s="4">
        <v>32</v>
      </c>
      <c r="J14" s="4">
        <v>26000</v>
      </c>
      <c r="K14" s="18"/>
    </row>
    <row r="15" spans="1:11" ht="19.95" customHeight="1" x14ac:dyDescent="0.3">
      <c r="A15" s="47" t="s">
        <v>87</v>
      </c>
      <c r="B15" s="15">
        <f t="shared" si="0"/>
        <v>2470000</v>
      </c>
      <c r="C15" s="49">
        <f t="shared" si="1"/>
        <v>2210000</v>
      </c>
      <c r="D15" s="4">
        <v>2545000</v>
      </c>
      <c r="E15" s="4"/>
      <c r="F15" s="4">
        <v>0</v>
      </c>
      <c r="G15" s="4">
        <f t="shared" si="2"/>
        <v>95</v>
      </c>
      <c r="H15" s="4">
        <f t="shared" si="3"/>
        <v>85</v>
      </c>
      <c r="I15" s="4">
        <v>75</v>
      </c>
      <c r="J15" s="4">
        <v>26000</v>
      </c>
      <c r="K15" s="18"/>
    </row>
    <row r="16" spans="1:11" ht="19.95" customHeight="1" x14ac:dyDescent="0.3">
      <c r="A16" s="47" t="s">
        <v>84</v>
      </c>
      <c r="B16" s="15">
        <f t="shared" si="0"/>
        <v>2080000</v>
      </c>
      <c r="C16" s="49">
        <f t="shared" si="1"/>
        <v>1820000</v>
      </c>
      <c r="D16" s="4">
        <v>2633000</v>
      </c>
      <c r="E16" s="4"/>
      <c r="F16" s="4">
        <v>3</v>
      </c>
      <c r="G16" s="4">
        <f t="shared" si="2"/>
        <v>80</v>
      </c>
      <c r="H16" s="4">
        <f t="shared" si="3"/>
        <v>70</v>
      </c>
      <c r="I16" s="4">
        <v>60</v>
      </c>
      <c r="J16" s="4">
        <v>26000</v>
      </c>
      <c r="K16" s="18"/>
    </row>
    <row r="17" spans="1:11" ht="19.95" customHeight="1" x14ac:dyDescent="0.3">
      <c r="A17" s="47" t="s">
        <v>215</v>
      </c>
      <c r="B17" s="15">
        <f t="shared" si="0"/>
        <v>1768000</v>
      </c>
      <c r="C17" s="49">
        <f t="shared" si="1"/>
        <v>1508000</v>
      </c>
      <c r="D17" s="4">
        <v>2195000</v>
      </c>
      <c r="E17" s="4"/>
      <c r="F17" s="4">
        <v>3</v>
      </c>
      <c r="G17" s="4">
        <f t="shared" si="2"/>
        <v>68</v>
      </c>
      <c r="H17" s="4">
        <f t="shared" si="3"/>
        <v>58</v>
      </c>
      <c r="I17" s="4">
        <v>48</v>
      </c>
      <c r="J17" s="4">
        <v>26000</v>
      </c>
      <c r="K17" s="18"/>
    </row>
    <row r="18" spans="1:11" ht="19.95" customHeight="1" x14ac:dyDescent="0.3">
      <c r="A18" s="47" t="s">
        <v>214</v>
      </c>
      <c r="B18" s="15">
        <f t="shared" si="0"/>
        <v>1872000</v>
      </c>
      <c r="C18" s="49">
        <f t="shared" si="1"/>
        <v>1612000</v>
      </c>
      <c r="D18" s="4">
        <v>2195000</v>
      </c>
      <c r="E18" s="4"/>
      <c r="F18" s="4">
        <v>3</v>
      </c>
      <c r="G18" s="4">
        <f t="shared" si="2"/>
        <v>72</v>
      </c>
      <c r="H18" s="4">
        <f t="shared" si="3"/>
        <v>62</v>
      </c>
      <c r="I18" s="4">
        <v>52</v>
      </c>
      <c r="J18" s="4">
        <v>26000</v>
      </c>
      <c r="K18" s="18"/>
    </row>
    <row r="19" spans="1:11" ht="19.95" customHeight="1" x14ac:dyDescent="0.3">
      <c r="A19" s="47" t="s">
        <v>213</v>
      </c>
      <c r="B19" s="15">
        <f t="shared" si="0"/>
        <v>2080000</v>
      </c>
      <c r="C19" s="49">
        <f t="shared" si="1"/>
        <v>1820000</v>
      </c>
      <c r="D19" s="4">
        <v>1100000</v>
      </c>
      <c r="E19" s="4"/>
      <c r="F19" s="4">
        <v>1</v>
      </c>
      <c r="G19" s="4">
        <f t="shared" si="2"/>
        <v>80</v>
      </c>
      <c r="H19" s="4">
        <f t="shared" si="3"/>
        <v>70</v>
      </c>
      <c r="I19" s="4">
        <v>60</v>
      </c>
      <c r="J19" s="4">
        <v>26000</v>
      </c>
      <c r="K19" s="18"/>
    </row>
    <row r="20" spans="1:11" ht="19.95" customHeight="1" x14ac:dyDescent="0.3">
      <c r="A20" s="47" t="s">
        <v>46</v>
      </c>
      <c r="B20" s="15">
        <f t="shared" si="0"/>
        <v>2080000</v>
      </c>
      <c r="C20" s="49">
        <f t="shared" si="1"/>
        <v>1820000</v>
      </c>
      <c r="D20" s="4">
        <v>2195000</v>
      </c>
      <c r="E20" s="4"/>
      <c r="F20" s="4">
        <v>1</v>
      </c>
      <c r="G20" s="4">
        <f t="shared" si="2"/>
        <v>80</v>
      </c>
      <c r="H20" s="4">
        <f t="shared" si="3"/>
        <v>70</v>
      </c>
      <c r="I20" s="4">
        <v>60</v>
      </c>
      <c r="J20" s="4">
        <v>26000</v>
      </c>
      <c r="K20" s="18"/>
    </row>
    <row r="21" spans="1:11" ht="19.95" customHeight="1" x14ac:dyDescent="0.3">
      <c r="A21" s="47" t="s">
        <v>47</v>
      </c>
      <c r="B21" s="15">
        <f t="shared" si="0"/>
        <v>2080000</v>
      </c>
      <c r="C21" s="49">
        <f t="shared" si="1"/>
        <v>1820000</v>
      </c>
      <c r="D21" s="4">
        <v>1000000</v>
      </c>
      <c r="E21" s="4"/>
      <c r="F21" s="4">
        <v>1</v>
      </c>
      <c r="G21" s="4">
        <f t="shared" si="2"/>
        <v>80</v>
      </c>
      <c r="H21" s="4">
        <f t="shared" si="3"/>
        <v>70</v>
      </c>
      <c r="I21" s="4">
        <v>60</v>
      </c>
      <c r="J21" s="4">
        <v>26000</v>
      </c>
      <c r="K21" s="18"/>
    </row>
    <row r="22" spans="1:11" ht="19.95" customHeight="1" x14ac:dyDescent="0.3">
      <c r="A22" s="47" t="s">
        <v>76</v>
      </c>
      <c r="B22" s="15">
        <f t="shared" si="0"/>
        <v>2210000</v>
      </c>
      <c r="C22" s="49">
        <f t="shared" si="1"/>
        <v>1950000</v>
      </c>
      <c r="D22" s="4">
        <v>2775000</v>
      </c>
      <c r="E22" s="4"/>
      <c r="F22" s="4">
        <v>1</v>
      </c>
      <c r="G22" s="4">
        <f t="shared" si="2"/>
        <v>85</v>
      </c>
      <c r="H22" s="4">
        <f t="shared" si="3"/>
        <v>75</v>
      </c>
      <c r="I22" s="4">
        <v>65</v>
      </c>
      <c r="J22" s="4">
        <v>26000</v>
      </c>
      <c r="K22" s="18"/>
    </row>
    <row r="23" spans="1:11" ht="19.95" customHeight="1" x14ac:dyDescent="0.3">
      <c r="A23" s="47" t="s">
        <v>88</v>
      </c>
      <c r="B23" s="15">
        <f t="shared" si="0"/>
        <v>1560000</v>
      </c>
      <c r="C23" s="49">
        <f t="shared" si="1"/>
        <v>1300000</v>
      </c>
      <c r="D23" s="4">
        <v>2970000</v>
      </c>
      <c r="E23" s="4"/>
      <c r="F23" s="4">
        <v>2</v>
      </c>
      <c r="G23" s="4">
        <f t="shared" si="2"/>
        <v>60</v>
      </c>
      <c r="H23" s="4">
        <f t="shared" si="3"/>
        <v>50</v>
      </c>
      <c r="I23" s="4">
        <v>40</v>
      </c>
      <c r="J23" s="4">
        <v>26000</v>
      </c>
      <c r="K23" s="18"/>
    </row>
    <row r="24" spans="1:11" ht="19.95" customHeight="1" x14ac:dyDescent="0.3">
      <c r="A24" s="47" t="s">
        <v>212</v>
      </c>
      <c r="B24" s="15">
        <f t="shared" si="0"/>
        <v>1690000</v>
      </c>
      <c r="C24" s="49">
        <f t="shared" si="1"/>
        <v>1430000</v>
      </c>
      <c r="D24" s="4"/>
      <c r="E24" s="4"/>
      <c r="F24" s="4">
        <v>1</v>
      </c>
      <c r="G24" s="4">
        <f t="shared" si="2"/>
        <v>65</v>
      </c>
      <c r="H24" s="4">
        <f t="shared" si="3"/>
        <v>55</v>
      </c>
      <c r="I24" s="4">
        <v>45</v>
      </c>
      <c r="J24" s="4">
        <v>26000</v>
      </c>
      <c r="K24" s="18"/>
    </row>
    <row r="25" spans="1:11" ht="19.95" customHeight="1" x14ac:dyDescent="0.3">
      <c r="A25" s="47" t="s">
        <v>211</v>
      </c>
      <c r="B25" s="15">
        <f t="shared" si="0"/>
        <v>2080000</v>
      </c>
      <c r="C25" s="49">
        <f t="shared" si="1"/>
        <v>1820000</v>
      </c>
      <c r="D25" s="4">
        <v>2970000</v>
      </c>
      <c r="E25" s="4"/>
      <c r="F25" s="4">
        <v>1</v>
      </c>
      <c r="G25" s="4">
        <f t="shared" si="2"/>
        <v>80</v>
      </c>
      <c r="H25" s="4">
        <f t="shared" si="3"/>
        <v>70</v>
      </c>
      <c r="I25" s="4">
        <v>60</v>
      </c>
      <c r="J25" s="4">
        <v>26000</v>
      </c>
      <c r="K25" s="18"/>
    </row>
    <row r="26" spans="1:11" ht="19.95" customHeight="1" x14ac:dyDescent="0.3">
      <c r="A26" s="47" t="s">
        <v>206</v>
      </c>
      <c r="B26" s="15">
        <f t="shared" si="0"/>
        <v>2444000</v>
      </c>
      <c r="C26" s="49">
        <f t="shared" si="1"/>
        <v>2184000</v>
      </c>
      <c r="D26" s="4">
        <v>2195000</v>
      </c>
      <c r="E26" s="4"/>
      <c r="F26" s="4">
        <v>2</v>
      </c>
      <c r="G26" s="4">
        <f t="shared" si="2"/>
        <v>94</v>
      </c>
      <c r="H26" s="4">
        <f t="shared" si="3"/>
        <v>84</v>
      </c>
      <c r="I26" s="4">
        <v>74</v>
      </c>
      <c r="J26" s="4">
        <v>26000</v>
      </c>
      <c r="K26" s="18"/>
    </row>
    <row r="27" spans="1:11" ht="19.95" customHeight="1" x14ac:dyDescent="0.3">
      <c r="A27" s="47" t="s">
        <v>207</v>
      </c>
      <c r="B27" s="15">
        <f t="shared" si="0"/>
        <v>3380000</v>
      </c>
      <c r="C27" s="49">
        <f t="shared" si="1"/>
        <v>3120000</v>
      </c>
      <c r="D27" s="4">
        <v>2750000</v>
      </c>
      <c r="E27" s="4"/>
      <c r="F27" s="4">
        <v>1</v>
      </c>
      <c r="G27" s="4">
        <f t="shared" si="2"/>
        <v>130</v>
      </c>
      <c r="H27" s="4">
        <f t="shared" si="3"/>
        <v>120</v>
      </c>
      <c r="I27" s="4">
        <v>110</v>
      </c>
      <c r="J27" s="4">
        <v>26000</v>
      </c>
      <c r="K27" s="18"/>
    </row>
    <row r="28" spans="1:11" ht="19.95" customHeight="1" x14ac:dyDescent="0.3">
      <c r="A28" s="47" t="s">
        <v>210</v>
      </c>
      <c r="B28" s="15">
        <f t="shared" si="0"/>
        <v>1612000</v>
      </c>
      <c r="C28" s="49">
        <f t="shared" si="1"/>
        <v>1352000</v>
      </c>
      <c r="D28" s="4">
        <v>2470000</v>
      </c>
      <c r="E28" s="4"/>
      <c r="F28" s="4">
        <v>4</v>
      </c>
      <c r="G28" s="4">
        <f t="shared" si="2"/>
        <v>62</v>
      </c>
      <c r="H28" s="4">
        <f t="shared" si="3"/>
        <v>52</v>
      </c>
      <c r="I28" s="4">
        <v>42</v>
      </c>
      <c r="J28" s="4">
        <v>26000</v>
      </c>
      <c r="K28" s="18"/>
    </row>
    <row r="29" spans="1:11" ht="19.95" customHeight="1" x14ac:dyDescent="0.3">
      <c r="A29" s="48" t="s">
        <v>131</v>
      </c>
      <c r="B29" s="15">
        <f t="shared" si="0"/>
        <v>2158000</v>
      </c>
      <c r="C29" s="49">
        <f t="shared" si="1"/>
        <v>1898000</v>
      </c>
      <c r="D29" s="4"/>
      <c r="E29" s="4"/>
      <c r="F29" s="4">
        <v>1</v>
      </c>
      <c r="G29" s="4">
        <f t="shared" si="2"/>
        <v>83</v>
      </c>
      <c r="H29" s="4">
        <f t="shared" si="3"/>
        <v>73</v>
      </c>
      <c r="I29" s="4">
        <v>63</v>
      </c>
      <c r="J29" s="4">
        <v>26000</v>
      </c>
      <c r="K29" s="18"/>
    </row>
    <row r="30" spans="1:11" ht="19.95" customHeight="1" x14ac:dyDescent="0.3">
      <c r="A30" s="48" t="s">
        <v>208</v>
      </c>
      <c r="B30" s="15">
        <f t="shared" si="0"/>
        <v>2860000</v>
      </c>
      <c r="C30" s="49">
        <f t="shared" si="1"/>
        <v>2600000</v>
      </c>
      <c r="D30" s="4"/>
      <c r="E30" s="4"/>
      <c r="F30" s="4">
        <v>1</v>
      </c>
      <c r="G30" s="4">
        <f t="shared" si="2"/>
        <v>110</v>
      </c>
      <c r="H30" s="4">
        <f t="shared" si="3"/>
        <v>100</v>
      </c>
      <c r="I30" s="4">
        <v>90</v>
      </c>
      <c r="J30" s="4">
        <v>26000</v>
      </c>
      <c r="K30" s="18"/>
    </row>
    <row r="31" spans="1:11" ht="19.95" customHeight="1" x14ac:dyDescent="0.3">
      <c r="A31" s="53" t="s">
        <v>209</v>
      </c>
      <c r="B31" s="54">
        <f t="shared" si="0"/>
        <v>2080000</v>
      </c>
      <c r="C31" s="55">
        <f t="shared" si="1"/>
        <v>1820000</v>
      </c>
      <c r="D31" s="4"/>
      <c r="E31" s="4"/>
      <c r="F31" s="4">
        <v>3</v>
      </c>
      <c r="G31" s="4">
        <f t="shared" si="2"/>
        <v>80</v>
      </c>
      <c r="H31" s="4">
        <f t="shared" si="3"/>
        <v>70</v>
      </c>
      <c r="I31" s="4">
        <v>60</v>
      </c>
      <c r="J31" s="4">
        <v>26000</v>
      </c>
      <c r="K31" s="18"/>
    </row>
    <row r="32" spans="1:11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18"/>
    </row>
    <row r="33" spans="1:11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18"/>
    </row>
    <row r="34" spans="1:11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18"/>
    </row>
    <row r="35" spans="1:11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18"/>
    </row>
    <row r="36" spans="1:11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18"/>
    </row>
    <row r="37" spans="1:11" x14ac:dyDescent="0.3">
      <c r="K37" s="18"/>
    </row>
    <row r="38" spans="1:11" x14ac:dyDescent="0.3">
      <c r="K38" s="18"/>
    </row>
    <row r="39" spans="1:11" x14ac:dyDescent="0.3">
      <c r="K39" s="18"/>
    </row>
    <row r="40" spans="1:11" x14ac:dyDescent="0.3">
      <c r="K40" s="18"/>
    </row>
    <row r="41" spans="1:11" x14ac:dyDescent="0.3">
      <c r="K41" s="18"/>
    </row>
    <row r="42" spans="1:11" x14ac:dyDescent="0.3">
      <c r="K42" s="18"/>
    </row>
    <row r="43" spans="1:11" x14ac:dyDescent="0.3">
      <c r="K43" s="18"/>
    </row>
    <row r="44" spans="1:11" x14ac:dyDescent="0.3">
      <c r="K44" s="18"/>
    </row>
    <row r="45" spans="1:11" x14ac:dyDescent="0.3">
      <c r="K45" s="18"/>
    </row>
    <row r="46" spans="1:11" x14ac:dyDescent="0.3">
      <c r="K46" s="18"/>
    </row>
    <row r="47" spans="1:11" x14ac:dyDescent="0.3">
      <c r="K47" s="18"/>
    </row>
    <row r="48" spans="1:11" x14ac:dyDescent="0.3">
      <c r="K48" s="18"/>
    </row>
    <row r="49" spans="11:11" x14ac:dyDescent="0.3">
      <c r="K49" s="18"/>
    </row>
    <row r="50" spans="11:11" x14ac:dyDescent="0.3">
      <c r="K50" s="18"/>
    </row>
    <row r="51" spans="11:11" x14ac:dyDescent="0.3">
      <c r="K51" s="18"/>
    </row>
  </sheetData>
  <mergeCells count="4">
    <mergeCell ref="A1:C1"/>
    <mergeCell ref="A2:C2"/>
    <mergeCell ref="K1:K2"/>
    <mergeCell ref="D1:J2"/>
  </mergeCells>
  <phoneticPr fontId="7" type="noConversion"/>
  <conditionalFormatting sqref="F4:F30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F6D1-D73C-4D47-A051-E75EC74A91B4}">
  <sheetPr>
    <tabColor rgb="FF0070C0"/>
  </sheetPr>
  <dimension ref="A1:J51"/>
  <sheetViews>
    <sheetView rightToLeft="1" workbookViewId="0">
      <selection activeCell="A6" sqref="A6:XFD6"/>
    </sheetView>
  </sheetViews>
  <sheetFormatPr defaultRowHeight="14.4" x14ac:dyDescent="0.3"/>
  <cols>
    <col min="1" max="1" width="45.33203125" customWidth="1"/>
    <col min="2" max="2" width="13.109375" customWidth="1"/>
    <col min="3" max="3" width="15.109375" customWidth="1"/>
    <col min="5" max="5" width="14" customWidth="1"/>
    <col min="6" max="8" width="13" customWidth="1"/>
    <col min="9" max="9" width="12" customWidth="1"/>
    <col min="10" max="10" width="14.21875" bestFit="1" customWidth="1"/>
  </cols>
  <sheetData>
    <row r="1" spans="1:10" ht="117.6" customHeight="1" x14ac:dyDescent="0.5">
      <c r="A1" s="66" t="s">
        <v>201</v>
      </c>
      <c r="B1" s="66"/>
      <c r="C1" s="66"/>
      <c r="D1" s="83"/>
      <c r="E1" s="83"/>
      <c r="F1" s="83"/>
      <c r="G1" s="83"/>
      <c r="H1" s="83"/>
      <c r="I1" s="83"/>
      <c r="J1" s="73"/>
    </row>
    <row r="2" spans="1:10" ht="35.25" customHeight="1" x14ac:dyDescent="0.3">
      <c r="A2" s="84" t="s">
        <v>50</v>
      </c>
      <c r="B2" s="85"/>
      <c r="C2" s="86"/>
      <c r="D2" s="83"/>
      <c r="E2" s="83"/>
      <c r="F2" s="83"/>
      <c r="G2" s="83"/>
      <c r="H2" s="83"/>
      <c r="I2" s="83"/>
      <c r="J2" s="73"/>
    </row>
    <row r="3" spans="1:10" ht="18" x14ac:dyDescent="0.35">
      <c r="A3" s="56" t="s">
        <v>2</v>
      </c>
      <c r="B3" s="57" t="s">
        <v>3</v>
      </c>
      <c r="C3" s="58" t="s">
        <v>4</v>
      </c>
      <c r="D3" s="3" t="s">
        <v>5</v>
      </c>
      <c r="E3" s="3" t="s">
        <v>6</v>
      </c>
      <c r="F3" s="3" t="s">
        <v>7</v>
      </c>
      <c r="G3" s="3" t="s">
        <v>92</v>
      </c>
      <c r="H3" s="3" t="s">
        <v>135</v>
      </c>
      <c r="I3" s="3" t="s">
        <v>9</v>
      </c>
      <c r="J3" s="23" t="s">
        <v>133</v>
      </c>
    </row>
    <row r="4" spans="1:10" ht="18" x14ac:dyDescent="0.35">
      <c r="A4" s="59" t="s">
        <v>11</v>
      </c>
      <c r="B4" s="60">
        <f>ROUND(G4*I4,-4)</f>
        <v>2880000</v>
      </c>
      <c r="C4" s="61">
        <f>ROUND(H4*I4,-4)</f>
        <v>2500000</v>
      </c>
      <c r="D4" s="5">
        <v>5</v>
      </c>
      <c r="E4" s="6">
        <f t="shared" ref="E4:E12" si="0">I4*F4</f>
        <v>1875000</v>
      </c>
      <c r="F4" s="5">
        <v>75</v>
      </c>
      <c r="G4" s="5">
        <f>F4+40</f>
        <v>115</v>
      </c>
      <c r="H4" s="5">
        <f>F4+25</f>
        <v>100</v>
      </c>
      <c r="I4" s="5">
        <v>25000</v>
      </c>
      <c r="J4" s="18"/>
    </row>
    <row r="5" spans="1:10" ht="18" x14ac:dyDescent="0.35">
      <c r="A5" s="59" t="s">
        <v>136</v>
      </c>
      <c r="B5" s="60">
        <f t="shared" ref="B5:B12" si="1">ROUND(G5*I5,-4)</f>
        <v>3500000</v>
      </c>
      <c r="C5" s="61">
        <f t="shared" ref="C5:C12" si="2">ROUND(H5*I5,-4)</f>
        <v>3130000</v>
      </c>
      <c r="D5" s="5">
        <v>3</v>
      </c>
      <c r="E5" s="6">
        <f t="shared" si="0"/>
        <v>2500000</v>
      </c>
      <c r="F5" s="5">
        <v>100</v>
      </c>
      <c r="G5" s="5">
        <f t="shared" ref="G5:G12" si="3">F5+40</f>
        <v>140</v>
      </c>
      <c r="H5" s="5">
        <f t="shared" ref="H5:H12" si="4">F5+25</f>
        <v>125</v>
      </c>
      <c r="I5" s="5">
        <v>25000</v>
      </c>
      <c r="J5" s="18"/>
    </row>
    <row r="6" spans="1:10" ht="18" x14ac:dyDescent="0.35">
      <c r="A6" s="59" t="s">
        <v>12</v>
      </c>
      <c r="B6" s="60">
        <f t="shared" si="1"/>
        <v>3130000</v>
      </c>
      <c r="C6" s="61">
        <f t="shared" si="2"/>
        <v>2750000</v>
      </c>
      <c r="D6" s="5">
        <v>2</v>
      </c>
      <c r="E6" s="6">
        <f t="shared" si="0"/>
        <v>2125000</v>
      </c>
      <c r="F6" s="5">
        <v>85</v>
      </c>
      <c r="G6" s="5">
        <f t="shared" si="3"/>
        <v>125</v>
      </c>
      <c r="H6" s="5">
        <f t="shared" si="4"/>
        <v>110</v>
      </c>
      <c r="I6" s="5">
        <v>25000</v>
      </c>
      <c r="J6" s="18"/>
    </row>
    <row r="7" spans="1:10" ht="18" x14ac:dyDescent="0.35">
      <c r="A7" s="59" t="s">
        <v>13</v>
      </c>
      <c r="B7" s="60">
        <f t="shared" si="1"/>
        <v>2880000</v>
      </c>
      <c r="C7" s="61">
        <f t="shared" si="2"/>
        <v>2500000</v>
      </c>
      <c r="D7" s="5">
        <v>5</v>
      </c>
      <c r="E7" s="6">
        <f t="shared" si="0"/>
        <v>1875000</v>
      </c>
      <c r="F7" s="5">
        <v>75</v>
      </c>
      <c r="G7" s="5">
        <f t="shared" si="3"/>
        <v>115</v>
      </c>
      <c r="H7" s="5">
        <f t="shared" si="4"/>
        <v>100</v>
      </c>
      <c r="I7" s="5">
        <v>25000</v>
      </c>
      <c r="J7" s="18"/>
    </row>
    <row r="8" spans="1:10" ht="18" x14ac:dyDescent="0.35">
      <c r="A8" s="59" t="s">
        <v>14</v>
      </c>
      <c r="B8" s="60">
        <f t="shared" si="1"/>
        <v>3130000</v>
      </c>
      <c r="C8" s="61">
        <f t="shared" si="2"/>
        <v>2750000</v>
      </c>
      <c r="D8" s="5">
        <v>2</v>
      </c>
      <c r="E8" s="6">
        <f t="shared" si="0"/>
        <v>2125000</v>
      </c>
      <c r="F8" s="5">
        <v>85</v>
      </c>
      <c r="G8" s="5">
        <f t="shared" si="3"/>
        <v>125</v>
      </c>
      <c r="H8" s="5">
        <f t="shared" si="4"/>
        <v>110</v>
      </c>
      <c r="I8" s="5">
        <v>25000</v>
      </c>
      <c r="J8" s="18"/>
    </row>
    <row r="9" spans="1:10" ht="18" x14ac:dyDescent="0.35">
      <c r="A9" s="59" t="s">
        <v>15</v>
      </c>
      <c r="B9" s="60">
        <f t="shared" si="1"/>
        <v>2500000</v>
      </c>
      <c r="C9" s="61">
        <f t="shared" si="2"/>
        <v>2130000</v>
      </c>
      <c r="D9" s="5">
        <v>14</v>
      </c>
      <c r="E9" s="6">
        <f t="shared" si="0"/>
        <v>1500000</v>
      </c>
      <c r="F9" s="5">
        <v>60</v>
      </c>
      <c r="G9" s="5">
        <f t="shared" si="3"/>
        <v>100</v>
      </c>
      <c r="H9" s="5">
        <f t="shared" si="4"/>
        <v>85</v>
      </c>
      <c r="I9" s="5">
        <v>25000</v>
      </c>
      <c r="J9" s="18"/>
    </row>
    <row r="10" spans="1:10" ht="18" x14ac:dyDescent="0.35">
      <c r="A10" s="59" t="s">
        <v>16</v>
      </c>
      <c r="B10" s="60">
        <f t="shared" si="1"/>
        <v>3500000</v>
      </c>
      <c r="C10" s="61">
        <f t="shared" si="2"/>
        <v>3130000</v>
      </c>
      <c r="D10" s="5">
        <v>7</v>
      </c>
      <c r="E10" s="6">
        <f t="shared" si="0"/>
        <v>2500000</v>
      </c>
      <c r="F10" s="5">
        <v>100</v>
      </c>
      <c r="G10" s="5">
        <f t="shared" si="3"/>
        <v>140</v>
      </c>
      <c r="H10" s="5">
        <f t="shared" si="4"/>
        <v>125</v>
      </c>
      <c r="I10" s="5">
        <v>25000</v>
      </c>
      <c r="J10" s="18"/>
    </row>
    <row r="11" spans="1:10" ht="18" x14ac:dyDescent="0.35">
      <c r="A11" s="59" t="s">
        <v>137</v>
      </c>
      <c r="B11" s="60">
        <f t="shared" si="1"/>
        <v>3500000</v>
      </c>
      <c r="C11" s="61">
        <f t="shared" si="2"/>
        <v>3130000</v>
      </c>
      <c r="D11" s="5">
        <v>9</v>
      </c>
      <c r="E11" s="6">
        <f t="shared" si="0"/>
        <v>2500000</v>
      </c>
      <c r="F11" s="5">
        <v>100</v>
      </c>
      <c r="G11" s="5">
        <f t="shared" si="3"/>
        <v>140</v>
      </c>
      <c r="H11" s="5">
        <f t="shared" si="4"/>
        <v>125</v>
      </c>
      <c r="I11" s="5">
        <v>25000</v>
      </c>
      <c r="J11" s="18"/>
    </row>
    <row r="12" spans="1:10" ht="18" x14ac:dyDescent="0.35">
      <c r="A12" s="62" t="s">
        <v>138</v>
      </c>
      <c r="B12" s="63">
        <f t="shared" si="1"/>
        <v>2250000</v>
      </c>
      <c r="C12" s="64">
        <f t="shared" si="2"/>
        <v>1880000</v>
      </c>
      <c r="D12" s="5">
        <v>3</v>
      </c>
      <c r="E12" s="6">
        <f t="shared" si="0"/>
        <v>1250000</v>
      </c>
      <c r="F12" s="5">
        <v>50</v>
      </c>
      <c r="G12" s="5">
        <f t="shared" si="3"/>
        <v>90</v>
      </c>
      <c r="H12" s="5">
        <f t="shared" si="4"/>
        <v>75</v>
      </c>
      <c r="I12" s="5">
        <v>25000</v>
      </c>
      <c r="J12" s="18"/>
    </row>
    <row r="13" spans="1:10" ht="18" x14ac:dyDescent="0.35">
      <c r="A13" s="62" t="s">
        <v>221</v>
      </c>
      <c r="B13" s="63">
        <f>ROUND(G13*I13,-4)</f>
        <v>0</v>
      </c>
      <c r="C13" s="64">
        <f>ROUND(H13*I13,-4)</f>
        <v>0</v>
      </c>
      <c r="D13" s="8"/>
      <c r="E13" s="8"/>
      <c r="F13" s="8"/>
      <c r="G13" s="8"/>
      <c r="H13" s="8"/>
      <c r="I13" s="8"/>
      <c r="J13" s="18"/>
    </row>
    <row r="14" spans="1:10" x14ac:dyDescent="0.3">
      <c r="B14" s="8"/>
      <c r="C14" s="8"/>
      <c r="D14" s="8"/>
      <c r="E14" s="8"/>
      <c r="F14" s="8"/>
      <c r="G14" s="8"/>
      <c r="H14" s="8"/>
      <c r="I14" s="8"/>
      <c r="J14" s="18"/>
    </row>
    <row r="15" spans="1:10" x14ac:dyDescent="0.3">
      <c r="B15" s="8"/>
      <c r="C15" s="8"/>
      <c r="D15" s="8"/>
      <c r="E15" s="8"/>
      <c r="F15" s="8"/>
      <c r="G15" s="8"/>
      <c r="H15" s="8"/>
      <c r="I15" s="8"/>
      <c r="J15" s="18"/>
    </row>
    <row r="16" spans="1:10" x14ac:dyDescent="0.3">
      <c r="B16" s="8"/>
      <c r="C16" s="8"/>
      <c r="D16" s="8"/>
      <c r="E16" s="8"/>
      <c r="F16" s="8"/>
      <c r="G16" s="8"/>
      <c r="H16" s="8"/>
      <c r="I16" s="8"/>
      <c r="J16" s="18"/>
    </row>
    <row r="17" spans="2:10" x14ac:dyDescent="0.3">
      <c r="B17" s="8"/>
      <c r="C17" s="8"/>
      <c r="D17" s="8"/>
      <c r="E17" s="8"/>
      <c r="F17" s="8"/>
      <c r="G17" s="8"/>
      <c r="H17" s="8"/>
      <c r="I17" s="8"/>
      <c r="J17" s="18"/>
    </row>
    <row r="18" spans="2:10" x14ac:dyDescent="0.3">
      <c r="B18" s="8"/>
      <c r="C18" s="8"/>
      <c r="D18" s="8"/>
      <c r="E18" s="8"/>
      <c r="F18" s="8"/>
      <c r="G18" s="8"/>
      <c r="H18" s="8"/>
      <c r="I18" s="8"/>
      <c r="J18" s="18"/>
    </row>
    <row r="19" spans="2:10" x14ac:dyDescent="0.3">
      <c r="B19" s="8"/>
      <c r="C19" s="8"/>
      <c r="D19" s="8"/>
      <c r="E19" s="8"/>
      <c r="F19" s="8"/>
      <c r="G19" s="8"/>
      <c r="H19" s="8"/>
      <c r="I19" s="8"/>
      <c r="J19" s="18"/>
    </row>
    <row r="20" spans="2:10" x14ac:dyDescent="0.3">
      <c r="B20" s="8"/>
      <c r="C20" s="8"/>
      <c r="D20" s="8"/>
      <c r="E20" s="8"/>
      <c r="F20" s="8"/>
      <c r="G20" s="8"/>
      <c r="H20" s="8"/>
      <c r="I20" s="8"/>
      <c r="J20" s="18"/>
    </row>
    <row r="21" spans="2:10" x14ac:dyDescent="0.3">
      <c r="B21" s="8"/>
      <c r="C21" s="8"/>
      <c r="D21" s="8"/>
      <c r="E21" s="8"/>
      <c r="F21" s="8"/>
      <c r="G21" s="8"/>
      <c r="H21" s="8"/>
      <c r="I21" s="8"/>
      <c r="J21" s="18"/>
    </row>
    <row r="22" spans="2:10" x14ac:dyDescent="0.3">
      <c r="B22" s="8"/>
      <c r="C22" s="8"/>
      <c r="D22" s="8"/>
      <c r="E22" s="8"/>
      <c r="F22" s="8"/>
      <c r="G22" s="8"/>
      <c r="H22" s="8"/>
      <c r="I22" s="8"/>
      <c r="J22" s="18"/>
    </row>
    <row r="23" spans="2:10" x14ac:dyDescent="0.3">
      <c r="B23" s="8"/>
      <c r="C23" s="8"/>
      <c r="D23" s="8"/>
      <c r="E23" s="8"/>
      <c r="F23" s="8"/>
      <c r="G23" s="8"/>
      <c r="H23" s="8"/>
      <c r="I23" s="8"/>
      <c r="J23" s="18"/>
    </row>
    <row r="24" spans="2:10" x14ac:dyDescent="0.3">
      <c r="B24" s="8"/>
      <c r="C24" s="8"/>
      <c r="D24" s="8"/>
      <c r="E24" s="8"/>
      <c r="F24" s="8"/>
      <c r="G24" s="8"/>
      <c r="H24" s="8"/>
      <c r="I24" s="8"/>
      <c r="J24" s="18"/>
    </row>
    <row r="25" spans="2:10" x14ac:dyDescent="0.3">
      <c r="B25" s="8"/>
      <c r="C25" s="8"/>
      <c r="D25" s="8"/>
      <c r="E25" s="8"/>
      <c r="F25" s="8"/>
      <c r="G25" s="8"/>
      <c r="H25" s="8"/>
      <c r="I25" s="8"/>
      <c r="J25" s="18"/>
    </row>
    <row r="26" spans="2:10" x14ac:dyDescent="0.3">
      <c r="B26" s="8"/>
      <c r="C26" s="8"/>
      <c r="D26" s="8"/>
      <c r="E26" s="8"/>
      <c r="F26" s="8"/>
      <c r="G26" s="8"/>
      <c r="H26" s="8"/>
      <c r="I26" s="8"/>
      <c r="J26" s="18"/>
    </row>
    <row r="27" spans="2:10" x14ac:dyDescent="0.3">
      <c r="B27" s="8"/>
      <c r="C27" s="8"/>
      <c r="D27" s="8"/>
      <c r="E27" s="8"/>
      <c r="F27" s="8"/>
      <c r="G27" s="8"/>
      <c r="H27" s="8"/>
      <c r="I27" s="8"/>
      <c r="J27" s="18"/>
    </row>
    <row r="28" spans="2:10" x14ac:dyDescent="0.3">
      <c r="B28" s="8"/>
      <c r="C28" s="8"/>
      <c r="D28" s="8"/>
      <c r="E28" s="8"/>
      <c r="F28" s="8"/>
      <c r="G28" s="8"/>
      <c r="H28" s="8"/>
      <c r="I28" s="8"/>
      <c r="J28" s="18"/>
    </row>
    <row r="29" spans="2:10" x14ac:dyDescent="0.3">
      <c r="B29" s="8"/>
      <c r="C29" s="8"/>
      <c r="D29" s="8"/>
      <c r="E29" s="8"/>
      <c r="F29" s="8"/>
      <c r="G29" s="8"/>
      <c r="H29" s="8"/>
      <c r="I29" s="8"/>
      <c r="J29" s="18"/>
    </row>
    <row r="30" spans="2:10" x14ac:dyDescent="0.3">
      <c r="B30" s="8"/>
      <c r="C30" s="8"/>
      <c r="D30" s="8"/>
      <c r="E30" s="8"/>
      <c r="F30" s="8"/>
      <c r="G30" s="8"/>
      <c r="H30" s="8"/>
      <c r="I30" s="8"/>
      <c r="J30" s="18"/>
    </row>
    <row r="31" spans="2:10" x14ac:dyDescent="0.3">
      <c r="B31" s="8"/>
      <c r="C31" s="8"/>
      <c r="D31" s="8"/>
      <c r="E31" s="8"/>
      <c r="F31" s="8"/>
      <c r="G31" s="8"/>
      <c r="H31" s="8"/>
      <c r="I31" s="8"/>
      <c r="J31" s="18"/>
    </row>
    <row r="32" spans="2:10" x14ac:dyDescent="0.3">
      <c r="J32" s="18"/>
    </row>
    <row r="33" spans="10:10" x14ac:dyDescent="0.3">
      <c r="J33" s="18"/>
    </row>
    <row r="34" spans="10:10" x14ac:dyDescent="0.3">
      <c r="J34" s="18"/>
    </row>
    <row r="35" spans="10:10" x14ac:dyDescent="0.3">
      <c r="J35" s="18"/>
    </row>
    <row r="36" spans="10:10" x14ac:dyDescent="0.3">
      <c r="J36" s="18"/>
    </row>
    <row r="37" spans="10:10" x14ac:dyDescent="0.3">
      <c r="J37" s="18"/>
    </row>
    <row r="38" spans="10:10" x14ac:dyDescent="0.3">
      <c r="J38" s="18"/>
    </row>
    <row r="39" spans="10:10" x14ac:dyDescent="0.3">
      <c r="J39" s="18"/>
    </row>
    <row r="40" spans="10:10" x14ac:dyDescent="0.3">
      <c r="J40" s="18"/>
    </row>
    <row r="41" spans="10:10" x14ac:dyDescent="0.3">
      <c r="J41" s="18"/>
    </row>
    <row r="42" spans="10:10" x14ac:dyDescent="0.3">
      <c r="J42" s="18"/>
    </row>
    <row r="43" spans="10:10" x14ac:dyDescent="0.3">
      <c r="J43" s="18"/>
    </row>
    <row r="44" spans="10:10" x14ac:dyDescent="0.3">
      <c r="J44" s="18"/>
    </row>
    <row r="45" spans="10:10" x14ac:dyDescent="0.3">
      <c r="J45" s="18"/>
    </row>
    <row r="46" spans="10:10" x14ac:dyDescent="0.3">
      <c r="J46" s="18"/>
    </row>
    <row r="47" spans="10:10" x14ac:dyDescent="0.3">
      <c r="J47" s="18"/>
    </row>
    <row r="48" spans="10:10" x14ac:dyDescent="0.3">
      <c r="J48" s="18"/>
    </row>
    <row r="49" spans="10:10" x14ac:dyDescent="0.3">
      <c r="J49" s="18"/>
    </row>
    <row r="50" spans="10:10" x14ac:dyDescent="0.3">
      <c r="J50" s="18"/>
    </row>
    <row r="51" spans="10:10" x14ac:dyDescent="0.3">
      <c r="J51" s="18"/>
    </row>
  </sheetData>
  <mergeCells count="4">
    <mergeCell ref="A1:C1"/>
    <mergeCell ref="D1:I2"/>
    <mergeCell ref="A2:C2"/>
    <mergeCell ref="J1:J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AE83-5A7A-4478-8AA5-02AEE4C31E3B}">
  <sheetPr>
    <tabColor rgb="FFFF0000"/>
  </sheetPr>
  <dimension ref="A1:I51"/>
  <sheetViews>
    <sheetView rightToLeft="1" workbookViewId="0">
      <selection activeCell="H4" sqref="H4"/>
    </sheetView>
  </sheetViews>
  <sheetFormatPr defaultRowHeight="14.4" x14ac:dyDescent="0.3"/>
  <cols>
    <col min="1" max="1" width="42.44140625" customWidth="1"/>
    <col min="2" max="2" width="10.5546875" customWidth="1"/>
    <col min="3" max="3" width="12.44140625" customWidth="1"/>
    <col min="5" max="5" width="14" customWidth="1"/>
    <col min="6" max="6" width="13" customWidth="1"/>
    <col min="8" max="8" width="12" customWidth="1"/>
    <col min="9" max="9" width="14.21875" bestFit="1" customWidth="1"/>
  </cols>
  <sheetData>
    <row r="1" spans="1:9" ht="124.2" customHeight="1" x14ac:dyDescent="0.5">
      <c r="A1" s="66" t="s">
        <v>201</v>
      </c>
      <c r="B1" s="66"/>
      <c r="C1" s="66"/>
      <c r="D1" s="83"/>
      <c r="E1" s="83"/>
      <c r="F1" s="83"/>
      <c r="G1" s="83"/>
      <c r="H1" s="83"/>
      <c r="I1" s="73"/>
    </row>
    <row r="2" spans="1:9" ht="35.25" customHeight="1" x14ac:dyDescent="0.3">
      <c r="A2" s="84" t="s">
        <v>52</v>
      </c>
      <c r="B2" s="85"/>
      <c r="C2" s="86"/>
      <c r="D2" s="83"/>
      <c r="E2" s="83"/>
      <c r="F2" s="83"/>
      <c r="G2" s="83"/>
      <c r="H2" s="83"/>
      <c r="I2" s="73"/>
    </row>
    <row r="3" spans="1:9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133</v>
      </c>
    </row>
    <row r="4" spans="1:9" x14ac:dyDescent="0.3">
      <c r="A4" s="7" t="s">
        <v>42</v>
      </c>
      <c r="B4" s="4">
        <f>C4+100000</f>
        <v>800000</v>
      </c>
      <c r="C4" s="4">
        <v>700000</v>
      </c>
      <c r="D4" s="1" t="s">
        <v>77</v>
      </c>
      <c r="E4" s="9">
        <f>F4*H4</f>
        <v>345000</v>
      </c>
      <c r="F4" s="2">
        <v>15</v>
      </c>
      <c r="G4" s="2" t="s">
        <v>43</v>
      </c>
      <c r="H4" s="1">
        <v>23000</v>
      </c>
      <c r="I4" s="18"/>
    </row>
    <row r="5" spans="1:9" x14ac:dyDescent="0.3">
      <c r="A5" s="7" t="s">
        <v>44</v>
      </c>
      <c r="B5" s="4">
        <f>C5+100000</f>
        <v>550000</v>
      </c>
      <c r="C5" s="4">
        <v>450000</v>
      </c>
      <c r="D5" s="1">
        <v>18</v>
      </c>
      <c r="E5" s="9">
        <f>F5*H5</f>
        <v>276000</v>
      </c>
      <c r="F5" s="2">
        <v>12</v>
      </c>
      <c r="G5" s="2" t="s">
        <v>45</v>
      </c>
      <c r="H5" s="1">
        <v>23000</v>
      </c>
      <c r="I5" s="18"/>
    </row>
    <row r="6" spans="1:9" x14ac:dyDescent="0.3">
      <c r="I6" s="18"/>
    </row>
    <row r="7" spans="1:9" x14ac:dyDescent="0.3">
      <c r="I7" s="18"/>
    </row>
    <row r="8" spans="1:9" x14ac:dyDescent="0.3">
      <c r="I8" s="18"/>
    </row>
    <row r="9" spans="1:9" x14ac:dyDescent="0.3">
      <c r="I9" s="18"/>
    </row>
    <row r="10" spans="1:9" x14ac:dyDescent="0.3">
      <c r="I10" s="18"/>
    </row>
    <row r="11" spans="1:9" x14ac:dyDescent="0.3">
      <c r="I11" s="18"/>
    </row>
    <row r="12" spans="1:9" x14ac:dyDescent="0.3">
      <c r="I12" s="18"/>
    </row>
    <row r="13" spans="1:9" x14ac:dyDescent="0.3">
      <c r="I13" s="18"/>
    </row>
    <row r="14" spans="1:9" x14ac:dyDescent="0.3">
      <c r="I14" s="18"/>
    </row>
    <row r="15" spans="1:9" x14ac:dyDescent="0.3">
      <c r="I15" s="18"/>
    </row>
    <row r="16" spans="1:9" x14ac:dyDescent="0.3">
      <c r="I16" s="18"/>
    </row>
    <row r="17" spans="9:9" x14ac:dyDescent="0.3">
      <c r="I17" s="18"/>
    </row>
    <row r="18" spans="9:9" x14ac:dyDescent="0.3">
      <c r="I18" s="18"/>
    </row>
    <row r="19" spans="9:9" x14ac:dyDescent="0.3">
      <c r="I19" s="18"/>
    </row>
    <row r="20" spans="9:9" x14ac:dyDescent="0.3">
      <c r="I20" s="18"/>
    </row>
    <row r="21" spans="9:9" x14ac:dyDescent="0.3">
      <c r="I21" s="18"/>
    </row>
    <row r="22" spans="9:9" x14ac:dyDescent="0.3">
      <c r="I22" s="18"/>
    </row>
    <row r="23" spans="9:9" x14ac:dyDescent="0.3">
      <c r="I23" s="18"/>
    </row>
    <row r="24" spans="9:9" x14ac:dyDescent="0.3">
      <c r="I24" s="18"/>
    </row>
    <row r="25" spans="9:9" x14ac:dyDescent="0.3">
      <c r="I25" s="18"/>
    </row>
    <row r="26" spans="9:9" x14ac:dyDescent="0.3">
      <c r="I26" s="18"/>
    </row>
    <row r="27" spans="9:9" x14ac:dyDescent="0.3">
      <c r="I27" s="18"/>
    </row>
    <row r="28" spans="9:9" x14ac:dyDescent="0.3">
      <c r="I28" s="18"/>
    </row>
    <row r="29" spans="9:9" x14ac:dyDescent="0.3">
      <c r="I29" s="18"/>
    </row>
    <row r="30" spans="9:9" x14ac:dyDescent="0.3">
      <c r="I30" s="18"/>
    </row>
    <row r="31" spans="9:9" x14ac:dyDescent="0.3">
      <c r="I31" s="18"/>
    </row>
    <row r="32" spans="9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  <row r="41" spans="9:9" x14ac:dyDescent="0.3">
      <c r="I41" s="18"/>
    </row>
    <row r="42" spans="9:9" x14ac:dyDescent="0.3">
      <c r="I42" s="18"/>
    </row>
    <row r="43" spans="9:9" x14ac:dyDescent="0.3">
      <c r="I43" s="18"/>
    </row>
    <row r="44" spans="9:9" x14ac:dyDescent="0.3">
      <c r="I44" s="18"/>
    </row>
    <row r="45" spans="9:9" x14ac:dyDescent="0.3">
      <c r="I45" s="18"/>
    </row>
    <row r="46" spans="9:9" x14ac:dyDescent="0.3">
      <c r="I46" s="18"/>
    </row>
    <row r="47" spans="9:9" x14ac:dyDescent="0.3">
      <c r="I47" s="18"/>
    </row>
    <row r="48" spans="9:9" x14ac:dyDescent="0.3">
      <c r="I48" s="18"/>
    </row>
    <row r="49" spans="9:9" x14ac:dyDescent="0.3">
      <c r="I49" s="18"/>
    </row>
    <row r="50" spans="9:9" x14ac:dyDescent="0.3">
      <c r="I50" s="18"/>
    </row>
    <row r="51" spans="9:9" x14ac:dyDescent="0.3">
      <c r="I51" s="18"/>
    </row>
  </sheetData>
  <mergeCells count="4">
    <mergeCell ref="A1:C1"/>
    <mergeCell ref="D1:H2"/>
    <mergeCell ref="A2:C2"/>
    <mergeCell ref="I1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1"/>
  <sheetViews>
    <sheetView rightToLeft="1" zoomScale="85" zoomScaleNormal="85" workbookViewId="0">
      <selection activeCell="A6" sqref="A6:XFD6"/>
    </sheetView>
  </sheetViews>
  <sheetFormatPr defaultRowHeight="14.4" x14ac:dyDescent="0.3"/>
  <cols>
    <col min="1" max="1" width="42.44140625" customWidth="1"/>
    <col min="2" max="2" width="10.5546875" customWidth="1"/>
    <col min="3" max="3" width="12.44140625" customWidth="1"/>
    <col min="5" max="5" width="14" customWidth="1"/>
    <col min="6" max="6" width="13" customWidth="1"/>
    <col min="8" max="8" width="12" customWidth="1"/>
    <col min="9" max="9" width="14.21875" bestFit="1" customWidth="1"/>
  </cols>
  <sheetData>
    <row r="1" spans="1:9" ht="117.6" customHeight="1" x14ac:dyDescent="0.5">
      <c r="A1" s="66" t="s">
        <v>201</v>
      </c>
      <c r="B1" s="66"/>
      <c r="C1" s="66"/>
      <c r="D1" s="83"/>
      <c r="E1" s="83"/>
      <c r="F1" s="83"/>
      <c r="G1" s="83"/>
      <c r="H1" s="83"/>
      <c r="I1" s="73"/>
    </row>
    <row r="2" spans="1:9" ht="35.25" customHeight="1" x14ac:dyDescent="0.3">
      <c r="A2" s="87" t="s">
        <v>51</v>
      </c>
      <c r="B2" s="88"/>
      <c r="C2" s="89"/>
      <c r="D2" s="83"/>
      <c r="E2" s="83"/>
      <c r="F2" s="83"/>
      <c r="G2" s="83"/>
      <c r="H2" s="83"/>
      <c r="I2" s="73"/>
    </row>
    <row r="3" spans="1:9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133</v>
      </c>
    </row>
    <row r="4" spans="1:9" x14ac:dyDescent="0.3">
      <c r="A4" s="10" t="s">
        <v>24</v>
      </c>
      <c r="B4" s="4">
        <f>C4+150000</f>
        <v>1675000</v>
      </c>
      <c r="C4" s="4">
        <f>E4+350000</f>
        <v>1525000</v>
      </c>
      <c r="D4" s="2">
        <v>9</v>
      </c>
      <c r="E4" s="9">
        <f>F4*H4</f>
        <v>1175000</v>
      </c>
      <c r="F4" s="2">
        <v>47</v>
      </c>
      <c r="G4" s="2" t="s">
        <v>25</v>
      </c>
      <c r="H4" s="1">
        <v>25000</v>
      </c>
      <c r="I4" s="18"/>
    </row>
    <row r="5" spans="1:9" x14ac:dyDescent="0.3">
      <c r="A5" s="10" t="s">
        <v>26</v>
      </c>
      <c r="B5" s="4">
        <f t="shared" ref="B5:B12" si="0">C5+150000</f>
        <v>1675000</v>
      </c>
      <c r="C5" s="4">
        <f t="shared" ref="C5:C12" si="1">E5+350000</f>
        <v>1525000</v>
      </c>
      <c r="D5" s="2">
        <v>10</v>
      </c>
      <c r="E5" s="9">
        <f t="shared" ref="E5:E12" si="2">F5*H5</f>
        <v>1175000</v>
      </c>
      <c r="F5" s="2">
        <v>47</v>
      </c>
      <c r="G5" s="2" t="s">
        <v>27</v>
      </c>
      <c r="H5" s="1">
        <v>25000</v>
      </c>
      <c r="I5" s="18"/>
    </row>
    <row r="6" spans="1:9" x14ac:dyDescent="0.3">
      <c r="A6" s="10" t="s">
        <v>28</v>
      </c>
      <c r="B6" s="4">
        <f t="shared" si="0"/>
        <v>2225000</v>
      </c>
      <c r="C6" s="4">
        <f t="shared" si="1"/>
        <v>2075000</v>
      </c>
      <c r="D6" s="2">
        <v>4</v>
      </c>
      <c r="E6" s="9">
        <f t="shared" si="2"/>
        <v>1725000</v>
      </c>
      <c r="F6" s="2">
        <v>69</v>
      </c>
      <c r="G6" s="2" t="s">
        <v>29</v>
      </c>
      <c r="H6" s="1">
        <v>25000</v>
      </c>
      <c r="I6" s="18"/>
    </row>
    <row r="7" spans="1:9" x14ac:dyDescent="0.3">
      <c r="A7" s="10" t="s">
        <v>30</v>
      </c>
      <c r="B7" s="4">
        <f t="shared" si="0"/>
        <v>3275000</v>
      </c>
      <c r="C7" s="4">
        <f t="shared" si="1"/>
        <v>3125000</v>
      </c>
      <c r="D7" s="2">
        <v>3</v>
      </c>
      <c r="E7" s="9">
        <f t="shared" si="2"/>
        <v>2775000</v>
      </c>
      <c r="F7" s="2">
        <v>111</v>
      </c>
      <c r="G7" s="2" t="s">
        <v>31</v>
      </c>
      <c r="H7" s="1">
        <v>25000</v>
      </c>
      <c r="I7" s="18"/>
    </row>
    <row r="8" spans="1:9" x14ac:dyDescent="0.3">
      <c r="A8" s="10" t="s">
        <v>32</v>
      </c>
      <c r="B8" s="4">
        <f t="shared" si="0"/>
        <v>3275000</v>
      </c>
      <c r="C8" s="4">
        <f t="shared" si="1"/>
        <v>3125000</v>
      </c>
      <c r="D8" s="2">
        <v>9</v>
      </c>
      <c r="E8" s="9">
        <f t="shared" si="2"/>
        <v>2775000</v>
      </c>
      <c r="F8" s="2">
        <v>111</v>
      </c>
      <c r="G8" s="2" t="s">
        <v>33</v>
      </c>
      <c r="H8" s="1">
        <v>25000</v>
      </c>
      <c r="I8" s="18"/>
    </row>
    <row r="9" spans="1:9" x14ac:dyDescent="0.3">
      <c r="A9" s="10" t="s">
        <v>34</v>
      </c>
      <c r="B9" s="4">
        <f t="shared" si="0"/>
        <v>1500000</v>
      </c>
      <c r="C9" s="4">
        <f t="shared" si="1"/>
        <v>1350000</v>
      </c>
      <c r="D9" s="2">
        <v>4</v>
      </c>
      <c r="E9" s="9">
        <f t="shared" si="2"/>
        <v>1000000</v>
      </c>
      <c r="F9" s="2">
        <v>40</v>
      </c>
      <c r="G9" s="2" t="s">
        <v>35</v>
      </c>
      <c r="H9" s="1">
        <v>25000</v>
      </c>
      <c r="I9" s="18"/>
    </row>
    <row r="10" spans="1:9" x14ac:dyDescent="0.3">
      <c r="A10" s="10" t="s">
        <v>36</v>
      </c>
      <c r="B10" s="4">
        <f t="shared" si="0"/>
        <v>2050000</v>
      </c>
      <c r="C10" s="4">
        <f t="shared" si="1"/>
        <v>1900000</v>
      </c>
      <c r="D10" s="2">
        <v>6</v>
      </c>
      <c r="E10" s="9">
        <f t="shared" si="2"/>
        <v>1550000</v>
      </c>
      <c r="F10" s="2">
        <v>62</v>
      </c>
      <c r="G10" s="2" t="s">
        <v>37</v>
      </c>
      <c r="H10" s="1">
        <v>25000</v>
      </c>
      <c r="I10" s="18"/>
    </row>
    <row r="11" spans="1:9" x14ac:dyDescent="0.3">
      <c r="A11" s="10" t="s">
        <v>38</v>
      </c>
      <c r="B11" s="4">
        <f t="shared" si="0"/>
        <v>2975000</v>
      </c>
      <c r="C11" s="4">
        <f t="shared" si="1"/>
        <v>2825000</v>
      </c>
      <c r="D11" s="2">
        <v>2</v>
      </c>
      <c r="E11" s="9">
        <f t="shared" si="2"/>
        <v>2475000</v>
      </c>
      <c r="F11" s="2">
        <v>99</v>
      </c>
      <c r="G11" s="2" t="s">
        <v>39</v>
      </c>
      <c r="H11" s="1">
        <v>25000</v>
      </c>
      <c r="I11" s="18"/>
    </row>
    <row r="12" spans="1:9" x14ac:dyDescent="0.3">
      <c r="A12" s="10" t="s">
        <v>40</v>
      </c>
      <c r="B12" s="4">
        <f t="shared" si="0"/>
        <v>4350000</v>
      </c>
      <c r="C12" s="4">
        <f t="shared" si="1"/>
        <v>4200000</v>
      </c>
      <c r="D12" s="2">
        <v>1</v>
      </c>
      <c r="E12" s="9">
        <f t="shared" si="2"/>
        <v>3850000</v>
      </c>
      <c r="F12" s="2">
        <v>154</v>
      </c>
      <c r="G12" s="2" t="s">
        <v>41</v>
      </c>
      <c r="H12" s="1">
        <v>25000</v>
      </c>
      <c r="I12" s="18"/>
    </row>
    <row r="13" spans="1:9" x14ac:dyDescent="0.3">
      <c r="I13" s="18"/>
    </row>
    <row r="14" spans="1:9" x14ac:dyDescent="0.3">
      <c r="I14" s="18"/>
    </row>
    <row r="15" spans="1:9" x14ac:dyDescent="0.3">
      <c r="I15" s="18"/>
    </row>
    <row r="16" spans="1:9" x14ac:dyDescent="0.3">
      <c r="I16" s="18"/>
    </row>
    <row r="17" spans="9:9" x14ac:dyDescent="0.3">
      <c r="I17" s="18"/>
    </row>
    <row r="18" spans="9:9" x14ac:dyDescent="0.3">
      <c r="I18" s="18"/>
    </row>
    <row r="19" spans="9:9" x14ac:dyDescent="0.3">
      <c r="I19" s="18"/>
    </row>
    <row r="20" spans="9:9" x14ac:dyDescent="0.3">
      <c r="I20" s="18"/>
    </row>
    <row r="21" spans="9:9" x14ac:dyDescent="0.3">
      <c r="I21" s="18"/>
    </row>
    <row r="22" spans="9:9" x14ac:dyDescent="0.3">
      <c r="I22" s="18"/>
    </row>
    <row r="23" spans="9:9" x14ac:dyDescent="0.3">
      <c r="I23" s="18"/>
    </row>
    <row r="24" spans="9:9" x14ac:dyDescent="0.3">
      <c r="I24" s="18"/>
    </row>
    <row r="25" spans="9:9" x14ac:dyDescent="0.3">
      <c r="I25" s="18"/>
    </row>
    <row r="26" spans="9:9" x14ac:dyDescent="0.3">
      <c r="I26" s="18"/>
    </row>
    <row r="27" spans="9:9" x14ac:dyDescent="0.3">
      <c r="I27" s="18"/>
    </row>
    <row r="28" spans="9:9" x14ac:dyDescent="0.3">
      <c r="I28" s="18"/>
    </row>
    <row r="29" spans="9:9" x14ac:dyDescent="0.3">
      <c r="I29" s="18"/>
    </row>
    <row r="30" spans="9:9" x14ac:dyDescent="0.3">
      <c r="I30" s="18"/>
    </row>
    <row r="31" spans="9:9" x14ac:dyDescent="0.3">
      <c r="I31" s="18"/>
    </row>
    <row r="32" spans="9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  <row r="41" spans="9:9" x14ac:dyDescent="0.3">
      <c r="I41" s="18"/>
    </row>
    <row r="42" spans="9:9" x14ac:dyDescent="0.3">
      <c r="I42" s="18"/>
    </row>
    <row r="43" spans="9:9" x14ac:dyDescent="0.3">
      <c r="I43" s="18"/>
    </row>
    <row r="44" spans="9:9" x14ac:dyDescent="0.3">
      <c r="I44" s="18"/>
    </row>
    <row r="45" spans="9:9" x14ac:dyDescent="0.3">
      <c r="I45" s="18"/>
    </row>
    <row r="46" spans="9:9" x14ac:dyDescent="0.3">
      <c r="I46" s="18"/>
    </row>
    <row r="47" spans="9:9" x14ac:dyDescent="0.3">
      <c r="I47" s="18"/>
    </row>
    <row r="48" spans="9:9" x14ac:dyDescent="0.3">
      <c r="I48" s="18"/>
    </row>
    <row r="49" spans="9:9" x14ac:dyDescent="0.3">
      <c r="I49" s="18"/>
    </row>
    <row r="50" spans="9:9" x14ac:dyDescent="0.3">
      <c r="I50" s="18"/>
    </row>
    <row r="51" spans="9:9" x14ac:dyDescent="0.3">
      <c r="I51" s="18"/>
    </row>
  </sheetData>
  <mergeCells count="4">
    <mergeCell ref="A1:C1"/>
    <mergeCell ref="D1:H2"/>
    <mergeCell ref="A2:C2"/>
    <mergeCell ref="I1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7185-5E0A-4077-B913-FB88FA0319EF}">
  <sheetPr>
    <tabColor rgb="FF00B050"/>
  </sheetPr>
  <dimension ref="A1:I51"/>
  <sheetViews>
    <sheetView rightToLeft="1" workbookViewId="0">
      <selection sqref="A1:C1"/>
    </sheetView>
  </sheetViews>
  <sheetFormatPr defaultRowHeight="14.4" x14ac:dyDescent="0.3"/>
  <cols>
    <col min="1" max="1" width="42.44140625" customWidth="1"/>
    <col min="2" max="2" width="10.5546875" customWidth="1"/>
    <col min="3" max="3" width="12.44140625" customWidth="1"/>
    <col min="5" max="5" width="14" customWidth="1"/>
    <col min="6" max="6" width="13" customWidth="1"/>
    <col min="8" max="8" width="12" customWidth="1"/>
    <col min="9" max="9" width="14.21875" bestFit="1" customWidth="1"/>
  </cols>
  <sheetData>
    <row r="1" spans="1:9" ht="121.8" customHeight="1" x14ac:dyDescent="0.5">
      <c r="A1" s="66" t="s">
        <v>201</v>
      </c>
      <c r="B1" s="66"/>
      <c r="C1" s="66"/>
      <c r="D1" s="83"/>
      <c r="E1" s="83"/>
      <c r="F1" s="83"/>
      <c r="G1" s="83"/>
      <c r="H1" s="83"/>
      <c r="I1" s="73"/>
    </row>
    <row r="2" spans="1:9" ht="35.25" customHeight="1" x14ac:dyDescent="0.3">
      <c r="A2" s="87" t="s">
        <v>53</v>
      </c>
      <c r="B2" s="88"/>
      <c r="C2" s="89"/>
      <c r="D2" s="83"/>
      <c r="E2" s="83"/>
      <c r="F2" s="83"/>
      <c r="G2" s="83"/>
      <c r="H2" s="83"/>
      <c r="I2" s="73"/>
    </row>
    <row r="3" spans="1:9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133</v>
      </c>
    </row>
    <row r="4" spans="1:9" x14ac:dyDescent="0.3">
      <c r="A4" s="7" t="s">
        <v>17</v>
      </c>
      <c r="B4" s="4">
        <f>C4+150000</f>
        <v>553000</v>
      </c>
      <c r="C4" s="4">
        <f>E4+150000</f>
        <v>403000</v>
      </c>
      <c r="D4" s="1">
        <v>6</v>
      </c>
      <c r="E4" s="9">
        <f>F4*H4</f>
        <v>253000</v>
      </c>
      <c r="F4" s="9">
        <v>11</v>
      </c>
      <c r="G4" s="9">
        <v>66</v>
      </c>
      <c r="H4" s="9">
        <v>23000</v>
      </c>
      <c r="I4" s="18"/>
    </row>
    <row r="5" spans="1:9" x14ac:dyDescent="0.3">
      <c r="A5" s="7" t="s">
        <v>18</v>
      </c>
      <c r="B5" s="4">
        <f>C5+150000</f>
        <v>576000</v>
      </c>
      <c r="C5" s="4">
        <f>E5+150000</f>
        <v>426000</v>
      </c>
      <c r="D5" s="1">
        <v>42</v>
      </c>
      <c r="E5" s="9">
        <f>F5*H5</f>
        <v>276000</v>
      </c>
      <c r="F5" s="9">
        <v>12</v>
      </c>
      <c r="G5" s="9">
        <v>504</v>
      </c>
      <c r="H5" s="9">
        <v>23000</v>
      </c>
      <c r="I5" s="18"/>
    </row>
    <row r="6" spans="1:9" x14ac:dyDescent="0.3">
      <c r="A6" s="7" t="s">
        <v>19</v>
      </c>
      <c r="B6" s="4">
        <f>C6+150000</f>
        <v>783000</v>
      </c>
      <c r="C6" s="4">
        <f>E6+150000</f>
        <v>633000</v>
      </c>
      <c r="D6" s="1">
        <v>1</v>
      </c>
      <c r="E6" s="9">
        <f>F6*H6</f>
        <v>483000</v>
      </c>
      <c r="F6" s="9">
        <v>21</v>
      </c>
      <c r="G6" s="9">
        <v>21</v>
      </c>
      <c r="H6" s="9">
        <v>23000</v>
      </c>
      <c r="I6" s="18"/>
    </row>
    <row r="7" spans="1:9" x14ac:dyDescent="0.3">
      <c r="A7" s="7" t="s">
        <v>20</v>
      </c>
      <c r="B7" s="4">
        <f>C7+150000</f>
        <v>990000</v>
      </c>
      <c r="C7" s="4">
        <f>E7+150000</f>
        <v>840000</v>
      </c>
      <c r="D7" s="1">
        <v>18</v>
      </c>
      <c r="E7" s="9">
        <f>F7*H7</f>
        <v>690000</v>
      </c>
      <c r="F7" s="9">
        <v>30</v>
      </c>
      <c r="G7" s="9">
        <v>540</v>
      </c>
      <c r="H7" s="9">
        <v>23000</v>
      </c>
      <c r="I7" s="18"/>
    </row>
    <row r="8" spans="1:9" x14ac:dyDescent="0.3">
      <c r="I8" s="18"/>
    </row>
    <row r="9" spans="1:9" x14ac:dyDescent="0.3">
      <c r="I9" s="18"/>
    </row>
    <row r="10" spans="1:9" x14ac:dyDescent="0.3">
      <c r="I10" s="18"/>
    </row>
    <row r="11" spans="1:9" x14ac:dyDescent="0.3">
      <c r="I11" s="18"/>
    </row>
    <row r="12" spans="1:9" x14ac:dyDescent="0.3">
      <c r="I12" s="18"/>
    </row>
    <row r="13" spans="1:9" x14ac:dyDescent="0.3">
      <c r="I13" s="18"/>
    </row>
    <row r="14" spans="1:9" x14ac:dyDescent="0.3">
      <c r="I14" s="18"/>
    </row>
    <row r="15" spans="1:9" x14ac:dyDescent="0.3">
      <c r="I15" s="18"/>
    </row>
    <row r="16" spans="1:9" x14ac:dyDescent="0.3">
      <c r="I16" s="18"/>
    </row>
    <row r="17" spans="9:9" x14ac:dyDescent="0.3">
      <c r="I17" s="18"/>
    </row>
    <row r="18" spans="9:9" x14ac:dyDescent="0.3">
      <c r="I18" s="18"/>
    </row>
    <row r="19" spans="9:9" x14ac:dyDescent="0.3">
      <c r="I19" s="18"/>
    </row>
    <row r="20" spans="9:9" x14ac:dyDescent="0.3">
      <c r="I20" s="18"/>
    </row>
    <row r="21" spans="9:9" x14ac:dyDescent="0.3">
      <c r="I21" s="18"/>
    </row>
    <row r="22" spans="9:9" x14ac:dyDescent="0.3">
      <c r="I22" s="18"/>
    </row>
    <row r="23" spans="9:9" x14ac:dyDescent="0.3">
      <c r="I23" s="18"/>
    </row>
    <row r="24" spans="9:9" x14ac:dyDescent="0.3">
      <c r="I24" s="18"/>
    </row>
    <row r="25" spans="9:9" x14ac:dyDescent="0.3">
      <c r="I25" s="18"/>
    </row>
    <row r="26" spans="9:9" x14ac:dyDescent="0.3">
      <c r="I26" s="18"/>
    </row>
    <row r="27" spans="9:9" x14ac:dyDescent="0.3">
      <c r="I27" s="18"/>
    </row>
    <row r="28" spans="9:9" x14ac:dyDescent="0.3">
      <c r="I28" s="18"/>
    </row>
    <row r="29" spans="9:9" x14ac:dyDescent="0.3">
      <c r="I29" s="18"/>
    </row>
    <row r="30" spans="9:9" x14ac:dyDescent="0.3">
      <c r="I30" s="18"/>
    </row>
    <row r="31" spans="9:9" x14ac:dyDescent="0.3">
      <c r="I31" s="18"/>
    </row>
    <row r="32" spans="9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  <row r="41" spans="9:9" x14ac:dyDescent="0.3">
      <c r="I41" s="18"/>
    </row>
    <row r="42" spans="9:9" x14ac:dyDescent="0.3">
      <c r="I42" s="18"/>
    </row>
    <row r="43" spans="9:9" x14ac:dyDescent="0.3">
      <c r="I43" s="18"/>
    </row>
    <row r="44" spans="9:9" x14ac:dyDescent="0.3">
      <c r="I44" s="18"/>
    </row>
    <row r="45" spans="9:9" x14ac:dyDescent="0.3">
      <c r="I45" s="18"/>
    </row>
    <row r="46" spans="9:9" x14ac:dyDescent="0.3">
      <c r="I46" s="18"/>
    </row>
    <row r="47" spans="9:9" x14ac:dyDescent="0.3">
      <c r="I47" s="18"/>
    </row>
    <row r="48" spans="9:9" x14ac:dyDescent="0.3">
      <c r="I48" s="18"/>
    </row>
    <row r="49" spans="9:9" x14ac:dyDescent="0.3">
      <c r="I49" s="18"/>
    </row>
    <row r="50" spans="9:9" x14ac:dyDescent="0.3">
      <c r="I50" s="18"/>
    </row>
    <row r="51" spans="9:9" x14ac:dyDescent="0.3">
      <c r="I51" s="18"/>
    </row>
  </sheetData>
  <mergeCells count="4">
    <mergeCell ref="A1:C1"/>
    <mergeCell ref="D1:H2"/>
    <mergeCell ref="A2:C2"/>
    <mergeCell ref="I1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E007-DF71-45D1-B9E6-478A44563B3F}">
  <sheetPr>
    <tabColor rgb="FF92D050"/>
  </sheetPr>
  <dimension ref="A1:I51"/>
  <sheetViews>
    <sheetView rightToLeft="1" workbookViewId="0">
      <selection activeCell="A2" sqref="A2:XFD2"/>
    </sheetView>
  </sheetViews>
  <sheetFormatPr defaultRowHeight="14.4" x14ac:dyDescent="0.3"/>
  <cols>
    <col min="1" max="1" width="42.44140625" customWidth="1"/>
    <col min="2" max="2" width="10.5546875" customWidth="1"/>
    <col min="3" max="3" width="12.44140625" customWidth="1"/>
    <col min="5" max="5" width="14" customWidth="1"/>
    <col min="6" max="6" width="13" customWidth="1"/>
    <col min="8" max="8" width="12" customWidth="1"/>
    <col min="9" max="9" width="14.21875" bestFit="1" customWidth="1"/>
  </cols>
  <sheetData>
    <row r="1" spans="1:9" ht="122.4" customHeight="1" x14ac:dyDescent="0.5">
      <c r="A1" s="66" t="s">
        <v>201</v>
      </c>
      <c r="B1" s="66"/>
      <c r="C1" s="66"/>
      <c r="D1" s="83"/>
      <c r="E1" s="83"/>
      <c r="F1" s="83"/>
      <c r="G1" s="83"/>
      <c r="H1" s="83"/>
      <c r="I1" s="73"/>
    </row>
    <row r="2" spans="1:9" ht="35.25" customHeight="1" x14ac:dyDescent="0.3">
      <c r="A2" s="87" t="s">
        <v>54</v>
      </c>
      <c r="B2" s="88"/>
      <c r="C2" s="89"/>
      <c r="D2" s="83"/>
      <c r="E2" s="83"/>
      <c r="F2" s="83"/>
      <c r="G2" s="83"/>
      <c r="H2" s="83"/>
      <c r="I2" s="73"/>
    </row>
    <row r="3" spans="1:9" x14ac:dyDescent="0.3">
      <c r="A3" s="1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3" t="s">
        <v>133</v>
      </c>
    </row>
    <row r="4" spans="1:9" x14ac:dyDescent="0.3">
      <c r="A4" s="7" t="s">
        <v>21</v>
      </c>
      <c r="B4" s="4">
        <f>C4+150000</f>
        <v>1105000</v>
      </c>
      <c r="C4" s="4">
        <f>E4+150000</f>
        <v>955000</v>
      </c>
      <c r="D4" s="1">
        <v>17</v>
      </c>
      <c r="E4" s="9">
        <f>F4*H4</f>
        <v>805000</v>
      </c>
      <c r="F4" s="2">
        <v>35</v>
      </c>
      <c r="G4" s="2" t="s">
        <v>22</v>
      </c>
      <c r="H4" s="1">
        <v>23000</v>
      </c>
      <c r="I4" s="18"/>
    </row>
    <row r="5" spans="1:9" x14ac:dyDescent="0.3">
      <c r="A5" s="7" t="s">
        <v>72</v>
      </c>
      <c r="B5" s="4">
        <f>C5+150000</f>
        <v>1404000</v>
      </c>
      <c r="C5" s="4">
        <f>E5+150000</f>
        <v>1254000</v>
      </c>
      <c r="D5" s="1">
        <v>6</v>
      </c>
      <c r="E5" s="9">
        <f>F5*H5</f>
        <v>1104000</v>
      </c>
      <c r="F5" s="2">
        <v>48</v>
      </c>
      <c r="G5" s="2" t="s">
        <v>23</v>
      </c>
      <c r="H5" s="1">
        <v>23000</v>
      </c>
      <c r="I5" s="18"/>
    </row>
    <row r="6" spans="1:9" x14ac:dyDescent="0.3">
      <c r="A6" s="3"/>
      <c r="B6" s="4"/>
      <c r="C6" s="4"/>
      <c r="D6" s="4"/>
      <c r="E6" s="4"/>
      <c r="F6" s="4"/>
      <c r="G6" s="4"/>
      <c r="H6" s="4"/>
      <c r="I6" s="18"/>
    </row>
    <row r="7" spans="1:9" x14ac:dyDescent="0.3">
      <c r="A7" s="3"/>
      <c r="B7" s="4"/>
      <c r="C7" s="4"/>
      <c r="D7" s="4"/>
      <c r="E7" s="4"/>
      <c r="F7" s="4"/>
      <c r="G7" s="4"/>
      <c r="H7" s="4"/>
      <c r="I7" s="18"/>
    </row>
    <row r="8" spans="1:9" x14ac:dyDescent="0.3">
      <c r="I8" s="18"/>
    </row>
    <row r="9" spans="1:9" x14ac:dyDescent="0.3">
      <c r="I9" s="18"/>
    </row>
    <row r="10" spans="1:9" x14ac:dyDescent="0.3">
      <c r="I10" s="18"/>
    </row>
    <row r="11" spans="1:9" x14ac:dyDescent="0.3">
      <c r="I11" s="18"/>
    </row>
    <row r="12" spans="1:9" x14ac:dyDescent="0.3">
      <c r="I12" s="18"/>
    </row>
    <row r="13" spans="1:9" x14ac:dyDescent="0.3">
      <c r="I13" s="18"/>
    </row>
    <row r="14" spans="1:9" x14ac:dyDescent="0.3">
      <c r="I14" s="18"/>
    </row>
    <row r="15" spans="1:9" x14ac:dyDescent="0.3">
      <c r="I15" s="18"/>
    </row>
    <row r="16" spans="1:9" x14ac:dyDescent="0.3">
      <c r="I16" s="18"/>
    </row>
    <row r="17" spans="9:9" x14ac:dyDescent="0.3">
      <c r="I17" s="18"/>
    </row>
    <row r="18" spans="9:9" x14ac:dyDescent="0.3">
      <c r="I18" s="18"/>
    </row>
    <row r="19" spans="9:9" x14ac:dyDescent="0.3">
      <c r="I19" s="18"/>
    </row>
    <row r="20" spans="9:9" x14ac:dyDescent="0.3">
      <c r="I20" s="18"/>
    </row>
    <row r="21" spans="9:9" x14ac:dyDescent="0.3">
      <c r="I21" s="18"/>
    </row>
    <row r="22" spans="9:9" x14ac:dyDescent="0.3">
      <c r="I22" s="18"/>
    </row>
    <row r="23" spans="9:9" x14ac:dyDescent="0.3">
      <c r="I23" s="18"/>
    </row>
    <row r="24" spans="9:9" x14ac:dyDescent="0.3">
      <c r="I24" s="18"/>
    </row>
    <row r="25" spans="9:9" x14ac:dyDescent="0.3">
      <c r="I25" s="18"/>
    </row>
    <row r="26" spans="9:9" x14ac:dyDescent="0.3">
      <c r="I26" s="18"/>
    </row>
    <row r="27" spans="9:9" x14ac:dyDescent="0.3">
      <c r="I27" s="18"/>
    </row>
    <row r="28" spans="9:9" x14ac:dyDescent="0.3">
      <c r="I28" s="18"/>
    </row>
    <row r="29" spans="9:9" x14ac:dyDescent="0.3">
      <c r="I29" s="18"/>
    </row>
    <row r="30" spans="9:9" x14ac:dyDescent="0.3">
      <c r="I30" s="18"/>
    </row>
    <row r="31" spans="9:9" x14ac:dyDescent="0.3">
      <c r="I31" s="18"/>
    </row>
    <row r="32" spans="9:9" x14ac:dyDescent="0.3">
      <c r="I32" s="18"/>
    </row>
    <row r="33" spans="9:9" x14ac:dyDescent="0.3">
      <c r="I33" s="18"/>
    </row>
    <row r="34" spans="9:9" x14ac:dyDescent="0.3">
      <c r="I34" s="18"/>
    </row>
    <row r="35" spans="9:9" x14ac:dyDescent="0.3">
      <c r="I35" s="18"/>
    </row>
    <row r="36" spans="9:9" x14ac:dyDescent="0.3">
      <c r="I36" s="18"/>
    </row>
    <row r="37" spans="9:9" x14ac:dyDescent="0.3">
      <c r="I37" s="18"/>
    </row>
    <row r="38" spans="9:9" x14ac:dyDescent="0.3">
      <c r="I38" s="18"/>
    </row>
    <row r="39" spans="9:9" x14ac:dyDescent="0.3">
      <c r="I39" s="18"/>
    </row>
    <row r="40" spans="9:9" x14ac:dyDescent="0.3">
      <c r="I40" s="18"/>
    </row>
    <row r="41" spans="9:9" x14ac:dyDescent="0.3">
      <c r="I41" s="18"/>
    </row>
    <row r="42" spans="9:9" x14ac:dyDescent="0.3">
      <c r="I42" s="18"/>
    </row>
    <row r="43" spans="9:9" x14ac:dyDescent="0.3">
      <c r="I43" s="18"/>
    </row>
    <row r="44" spans="9:9" x14ac:dyDescent="0.3">
      <c r="I44" s="18"/>
    </row>
    <row r="45" spans="9:9" x14ac:dyDescent="0.3">
      <c r="I45" s="18"/>
    </row>
    <row r="46" spans="9:9" x14ac:dyDescent="0.3">
      <c r="I46" s="18"/>
    </row>
    <row r="47" spans="9:9" x14ac:dyDescent="0.3">
      <c r="I47" s="18"/>
    </row>
    <row r="48" spans="9:9" x14ac:dyDescent="0.3">
      <c r="I48" s="18"/>
    </row>
    <row r="49" spans="9:9" x14ac:dyDescent="0.3">
      <c r="I49" s="18"/>
    </row>
    <row r="50" spans="9:9" x14ac:dyDescent="0.3">
      <c r="I50" s="18"/>
    </row>
    <row r="51" spans="9:9" x14ac:dyDescent="0.3">
      <c r="I51" s="18"/>
    </row>
  </sheetData>
  <mergeCells count="4">
    <mergeCell ref="A1:C1"/>
    <mergeCell ref="D1:H2"/>
    <mergeCell ref="A2:C2"/>
    <mergeCell ref="I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لپ تاپ تکی</vt:lpstr>
      <vt:lpstr>لپ تاپ همکاری</vt:lpstr>
      <vt:lpstr>شارژر لپ تاب</vt:lpstr>
      <vt:lpstr>باتری لپ تاب</vt:lpstr>
      <vt:lpstr>ال ای دی</vt:lpstr>
      <vt:lpstr>رم</vt:lpstr>
      <vt:lpstr>هارد</vt:lpstr>
      <vt:lpstr>شارژر موبایل</vt:lpstr>
      <vt:lpstr>کیبورد و موس</vt:lpstr>
      <vt:lpstr>ییی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arad</dc:creator>
  <cp:lastModifiedBy>LOOP</cp:lastModifiedBy>
  <dcterms:created xsi:type="dcterms:W3CDTF">2015-06-05T18:17:20Z</dcterms:created>
  <dcterms:modified xsi:type="dcterms:W3CDTF">2025-08-05T07:58:02Z</dcterms:modified>
</cp:coreProperties>
</file>